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bservações da Planilha" sheetId="1" r:id="rId4"/>
    <sheet state="visible" name="Preparação das Equipes" sheetId="2" r:id="rId5"/>
    <sheet state="visible" name="Equipes" sheetId="3" r:id="rId6"/>
    <sheet state="visible" name="Domingo 0201" sheetId="4" r:id="rId7"/>
    <sheet state="visible" name="Segunda 0301" sheetId="5" r:id="rId8"/>
    <sheet state="visible" name="Terça 0401" sheetId="6" r:id="rId9"/>
    <sheet state="visible" name="Quarta 0501" sheetId="7" r:id="rId10"/>
    <sheet state="visible" name="Quinta 0601" sheetId="8" r:id="rId11"/>
    <sheet state="visible" name="Sexta 0701" sheetId="9" r:id="rId12"/>
    <sheet state="visible" name="Sábado 0801" sheetId="10" r:id="rId13"/>
    <sheet state="visible" name="Domingo 0901" sheetId="11" r:id="rId14"/>
    <sheet state="visible" name="Segunda 1001" sheetId="12" r:id="rId15"/>
    <sheet state="visible" name="Terça 1101" sheetId="13" r:id="rId16"/>
    <sheet state="visible" name="Segunda Fase" sheetId="14" r:id="rId17"/>
    <sheet state="visible" name="Terceira Fase" sheetId="15" r:id="rId18"/>
    <sheet state="visible" name="Oitavas" sheetId="16" r:id="rId19"/>
    <sheet state="visible" name="Quartas" sheetId="17" r:id="rId20"/>
    <sheet state="visible" name="Semis" sheetId="18" r:id="rId21"/>
    <sheet state="visible" name="Final" sheetId="19" r:id="rId22"/>
    <sheet state="visible" name="Tabela %" sheetId="20" r:id="rId23"/>
    <sheet state="visible" name="Tabela de Referência" sheetId="21" r:id="rId24"/>
  </sheets>
  <definedNames/>
  <calcPr/>
</workbook>
</file>

<file path=xl/sharedStrings.xml><?xml version="1.0" encoding="utf-8"?>
<sst xmlns="http://schemas.openxmlformats.org/spreadsheetml/2006/main" count="2807" uniqueCount="630">
  <si>
    <t>Assista esses 2 vídeos para entender melhor a planilha:</t>
  </si>
  <si>
    <t>https://youtu.be/ND1U_cULt_M</t>
  </si>
  <si>
    <t>https://youtu.be/k6hrJhRZRIc</t>
  </si>
  <si>
    <t>A Planilha é automática, na aba dos dias e das rodadas, basta preencher com o nome da equipe que estão na aba Equipes que a própria planilha já calcula a Linha Justa nas colunas AH 1 e AH 2</t>
  </si>
  <si>
    <t>Sede</t>
  </si>
  <si>
    <t>Grupo</t>
  </si>
  <si>
    <t>Equipe</t>
  </si>
  <si>
    <t>Instagram</t>
  </si>
  <si>
    <t>Resultado Temporada sub20 2021</t>
  </si>
  <si>
    <t>Amistoso 1</t>
  </si>
  <si>
    <t>Amistoso 2</t>
  </si>
  <si>
    <t>Amistoso 3</t>
  </si>
  <si>
    <t>Amistoso 4</t>
  </si>
  <si>
    <t>Amistoso 5</t>
  </si>
  <si>
    <t>Observação</t>
  </si>
  <si>
    <t>Votuporanga</t>
  </si>
  <si>
    <t>Votuporanguense-SP</t>
  </si>
  <si>
    <t>https://www.instagram.com/votuporanguenseoficial</t>
  </si>
  <si>
    <t>Não disputou Paulistão</t>
  </si>
  <si>
    <t>V 1x0 vs Mirassol</t>
  </si>
  <si>
    <t>D 2x1 vs Novorizontino</t>
  </si>
  <si>
    <t>D 1x0 vs Ferroviária</t>
  </si>
  <si>
    <t>V 2x0 vs Tanabi</t>
  </si>
  <si>
    <t>V 4 x 2 vs XV de Piracicaba</t>
  </si>
  <si>
    <t>-</t>
  </si>
  <si>
    <t>Bahia</t>
  </si>
  <si>
    <t>https://www.instagram.com/ecbahia</t>
  </si>
  <si>
    <t>Campeão Baiano, 19º BR, Oitavas Copa BR</t>
  </si>
  <si>
    <t>Monte Azul-SP</t>
  </si>
  <si>
    <t>https://www.instagram.com/atleticomonteazul</t>
  </si>
  <si>
    <t>Segunda Fase Paulistão</t>
  </si>
  <si>
    <t>D 2 x 0 vs Novorizontino</t>
  </si>
  <si>
    <t>Atlético Matogrossense-MT</t>
  </si>
  <si>
    <t>https://www.instagram.com/atlmatogrossense/</t>
  </si>
  <si>
    <t>Vice Campeão Matogrossense sub19</t>
  </si>
  <si>
    <t>V 4 x0 vs Escola Coxa Branca</t>
  </si>
  <si>
    <t>V 3 x 1 vs Doiz Vizinhos</t>
  </si>
  <si>
    <t>V 9 x 2 vs Escola Coxa Branca</t>
  </si>
  <si>
    <t>? vs Pato Branco</t>
  </si>
  <si>
    <t>? vs Chapecoense</t>
  </si>
  <si>
    <t>Parceria com o Verê FC do Paraná</t>
  </si>
  <si>
    <t>Tanabi</t>
  </si>
  <si>
    <t>Tanabi-SP</t>
  </si>
  <si>
    <t>https://www.instagram.com/tanabiesporte</t>
  </si>
  <si>
    <t>D 2 x 0 vs Votuporanguense</t>
  </si>
  <si>
    <t>Vila Nova-GO</t>
  </si>
  <si>
    <t>https://www.instagram.com/vilanovafc/</t>
  </si>
  <si>
    <t>Vice Campeão Goiano</t>
  </si>
  <si>
    <t>V 2 x 1 vs Real Brasília</t>
  </si>
  <si>
    <t>Guarani</t>
  </si>
  <si>
    <t>https://www.instagram.com/guaranifc_oficial/</t>
  </si>
  <si>
    <t>Quartas Paulistão</t>
  </si>
  <si>
    <t>E 1 x 1 vs Paulista</t>
  </si>
  <si>
    <t>D 2 x 1 vs Jaguariúna</t>
  </si>
  <si>
    <t>Aquidauanense-MS</t>
  </si>
  <si>
    <t>https://www.instagram.com/aquidauanensefc</t>
  </si>
  <si>
    <t>Vice Campeão Sul-Matogrossense</t>
  </si>
  <si>
    <t>Bálsamo</t>
  </si>
  <si>
    <t>Mirassol-SP</t>
  </si>
  <si>
    <t>https://www.instagram.com/mirassolfc/</t>
  </si>
  <si>
    <t>Semi Final Paulistão</t>
  </si>
  <si>
    <t>D 1 x 0 vs Votuporanguense</t>
  </si>
  <si>
    <t>Sport</t>
  </si>
  <si>
    <t>https://www.instagram.com/sportrecife/</t>
  </si>
  <si>
    <t>Quadrangular Pernambucano, 15º BR</t>
  </si>
  <si>
    <t>Taguatinga-DF</t>
  </si>
  <si>
    <t>https://www.instagram.com/taguatingaec/</t>
  </si>
  <si>
    <t>Vice Campeão Candango</t>
  </si>
  <si>
    <t>D 3 x 2 vs Bragantino</t>
  </si>
  <si>
    <t>V 3 x 2 vs Desportivo Brasil</t>
  </si>
  <si>
    <t>Confiança-SE</t>
  </si>
  <si>
    <t>https://www.instagram.com/confiancaoficial/</t>
  </si>
  <si>
    <t>Vice Campeão Sergipano</t>
  </si>
  <si>
    <t>Lins</t>
  </si>
  <si>
    <t>Linense-SP</t>
  </si>
  <si>
    <t>https://www.instagram.com/calinenseoficial/</t>
  </si>
  <si>
    <t>Atlético-MG</t>
  </si>
  <si>
    <t>https://www.instagram.com/atletico/</t>
  </si>
  <si>
    <t>Semi Final Mineiro, Semi Final BR, Quartas Copa BR</t>
  </si>
  <si>
    <t>V 5 x 1 vs América MG</t>
  </si>
  <si>
    <t>E 2 x 2 vs Serranense</t>
  </si>
  <si>
    <t>Andirá-AC</t>
  </si>
  <si>
    <t>https://www.instagram.com/andiraec/</t>
  </si>
  <si>
    <t>Campeão Acreano</t>
  </si>
  <si>
    <t>Desportivo Aliança-AL</t>
  </si>
  <si>
    <t>https://www.instagram.com/desportivoalianca/</t>
  </si>
  <si>
    <t>Semi Final Alagoano</t>
  </si>
  <si>
    <t>Franca</t>
  </si>
  <si>
    <t>Francana-SP</t>
  </si>
  <si>
    <t>https://www.instagram.com/aafrancana/</t>
  </si>
  <si>
    <t>D 2X0 Botafogo SP</t>
  </si>
  <si>
    <t>E 1 x 1 vs Batatais</t>
  </si>
  <si>
    <t>V 2 x 1 vs Comercial</t>
  </si>
  <si>
    <t>E 2 x 2 vs Novorizontino</t>
  </si>
  <si>
    <t>Juventude</t>
  </si>
  <si>
    <t>https://www.instagram.com/ecjuventude/</t>
  </si>
  <si>
    <t>Quartas Gaúcho</t>
  </si>
  <si>
    <t>? vs Mixto</t>
  </si>
  <si>
    <t>Ponte Preta</t>
  </si>
  <si>
    <t>https://www.instagram.com/pontepretaoficial/</t>
  </si>
  <si>
    <t>Terceira Fase Paulistão</t>
  </si>
  <si>
    <t>D 2 x 1 vs São Paulo</t>
  </si>
  <si>
    <t>D 2 x 0 vs SKA Brasil</t>
  </si>
  <si>
    <t>Confiança-PB</t>
  </si>
  <si>
    <t>https://www.instagram.com/confiancaecsape/</t>
  </si>
  <si>
    <t>Campeão Paraibano sub19</t>
  </si>
  <si>
    <t>Matão</t>
  </si>
  <si>
    <t>Matonense-SP</t>
  </si>
  <si>
    <t>https://www.instagram.com/matonense.oficial/</t>
  </si>
  <si>
    <t>E 0 x 0 vs São Carlos</t>
  </si>
  <si>
    <t>D 3 x 0 vs União Iacanga</t>
  </si>
  <si>
    <t>Fluminense</t>
  </si>
  <si>
    <t>https://www.instagram.com/fluminensefc/</t>
  </si>
  <si>
    <t>9º BR, Campeão Carioca</t>
  </si>
  <si>
    <t>Fast Clube-AM</t>
  </si>
  <si>
    <t>https://www.instagram.com/fastclubeoficial/</t>
  </si>
  <si>
    <t>Campeão Amazonense</t>
  </si>
  <si>
    <t>Jacuipense-BA</t>
  </si>
  <si>
    <t>https://www.instagram.com/ecjacuipense/</t>
  </si>
  <si>
    <t>Semi Final Baiano</t>
  </si>
  <si>
    <t>D 3 x 1 vs Atlético BA profissional</t>
  </si>
  <si>
    <t>E 1 x 1 vs Jacuipense profissional</t>
  </si>
  <si>
    <t>Cravinhos</t>
  </si>
  <si>
    <t>Comercial-SP</t>
  </si>
  <si>
    <t>https://www.instagram.com/comercialfcoficial/</t>
  </si>
  <si>
    <t>E 0x0 vs Batatais</t>
  </si>
  <si>
    <t>D 2 x 1 vs Francana</t>
  </si>
  <si>
    <t>E 1 x 1 vs Botafogo-SP</t>
  </si>
  <si>
    <t>Criciúma</t>
  </si>
  <si>
    <t>https://www.instagram.com/criciumaoficial/</t>
  </si>
  <si>
    <t>Vice Campeão Catarinense</t>
  </si>
  <si>
    <t>D 1 x 0 vs Grêmio</t>
  </si>
  <si>
    <t>V 1 x 0 vs Hercílio Luz profissional</t>
  </si>
  <si>
    <t>Nova Iguaçu-RJ</t>
  </si>
  <si>
    <t>https://www.instagram.com/oficialnifc/</t>
  </si>
  <si>
    <t>Campeão Taça Rio</t>
  </si>
  <si>
    <t>? Amistoso vs Flamengo</t>
  </si>
  <si>
    <t>Chapadinha-MA</t>
  </si>
  <si>
    <t>https://www.instagram.com/chapadinhafutebolclube/</t>
  </si>
  <si>
    <t>Vice Maranhense sub19</t>
  </si>
  <si>
    <t>Araraquara</t>
  </si>
  <si>
    <t>Ferroviária-SP</t>
  </si>
  <si>
    <t>https://www.instagram.com/afeoficial/</t>
  </si>
  <si>
    <t>Santos</t>
  </si>
  <si>
    <t>https://www.instagram.com/santosfc/</t>
  </si>
  <si>
    <t>Quartas de Final Paulistão, 18º BR</t>
  </si>
  <si>
    <t>V 6 x 2 vs São José</t>
  </si>
  <si>
    <t>V 4 x 1 vs Guarulhos</t>
  </si>
  <si>
    <t>Rondoniense-RO</t>
  </si>
  <si>
    <t>https://www.instagram.com/rondoniensesc/</t>
  </si>
  <si>
    <t>Semi Final Rondoniense</t>
  </si>
  <si>
    <t>Parceria com 11 atletas do América RJ</t>
  </si>
  <si>
    <t>Operário-PR</t>
  </si>
  <si>
    <t>https://www.instagram.com/operarioferroviario/</t>
  </si>
  <si>
    <t>Iacanga</t>
  </si>
  <si>
    <t>União Iacanga-SP</t>
  </si>
  <si>
    <t>https://www.instagram.com/uniaofcdeiacanga/</t>
  </si>
  <si>
    <t>D 2X0 vs XV Jaú</t>
  </si>
  <si>
    <t>E 1x1 vs São-Carlense</t>
  </si>
  <si>
    <t>V 3 x 0 vs Matonense</t>
  </si>
  <si>
    <t>Santa Cruz-PE</t>
  </si>
  <si>
    <t>https://www.instagram.com/santacruzfc/</t>
  </si>
  <si>
    <t>Quadrangular Pernambucano, fase de grupos Copa NE</t>
  </si>
  <si>
    <t>Novorizontino-SP</t>
  </si>
  <si>
    <t>https://www.instagram.com/oficialnovorizontino/</t>
  </si>
  <si>
    <t>V 1 x 0 vs XV de Jaú</t>
  </si>
  <si>
    <t>V 2 x 1 vs Votuporanguense</t>
  </si>
  <si>
    <t>V 2 x 0 vs Monte Azul</t>
  </si>
  <si>
    <t>E 2 x 2 vs Francana</t>
  </si>
  <si>
    <t>D 3 x 1 vs Bragantino</t>
  </si>
  <si>
    <t>União ABC-MS</t>
  </si>
  <si>
    <t>https://www.instagram.com/ceuabc/</t>
  </si>
  <si>
    <t>Campeão Sul Matogrossense</t>
  </si>
  <si>
    <t>Jaú</t>
  </si>
  <si>
    <t>XV de Jaú-SP</t>
  </si>
  <si>
    <t>https://www.instagram.com/xvdejau_oficial/</t>
  </si>
  <si>
    <t>D 4X0 Marilia Profissional</t>
  </si>
  <si>
    <t>D 1 x 0 vs Novorizontino</t>
  </si>
  <si>
    <t>V 3 x 2 vs XV de Piracicaba</t>
  </si>
  <si>
    <t>V 2 X 0 vs União Iacanga</t>
  </si>
  <si>
    <t>Grêmio</t>
  </si>
  <si>
    <t>https://www.instagram.com/gremio/</t>
  </si>
  <si>
    <t>Oitavas Gauchão, 11º BR</t>
  </si>
  <si>
    <t>V 1 x 0 vs Criciúma</t>
  </si>
  <si>
    <t>D 2 x 1 vs Hercílio Luz profissional</t>
  </si>
  <si>
    <t>Castanhal-PA</t>
  </si>
  <si>
    <t>https://www.instagram.com/castanhalesporte/</t>
  </si>
  <si>
    <t>Semi Paraense</t>
  </si>
  <si>
    <t>Mixto-MT</t>
  </si>
  <si>
    <t>https://www.instagram.com/mixtoesporteclube/</t>
  </si>
  <si>
    <t>Campeão Matogrossense sub19</t>
  </si>
  <si>
    <t>D 2 x 0 vs São José-RS</t>
  </si>
  <si>
    <t>? vs Juventude</t>
  </si>
  <si>
    <t>Parceria com 12 jogadores empresa CSF</t>
  </si>
  <si>
    <t>São Carlos</t>
  </si>
  <si>
    <t>São-Carlense-SP</t>
  </si>
  <si>
    <t>https://www.instagram.com/gremiodesportivosaocarlense/</t>
  </si>
  <si>
    <t>Primeira Fase Paulistão</t>
  </si>
  <si>
    <t>E 1x1 vs União Iacanga</t>
  </si>
  <si>
    <t>V 2x0 vs União São João</t>
  </si>
  <si>
    <t>D 5 x 0 vs Palmeiras</t>
  </si>
  <si>
    <t>D 3 x 0 vs Bragantino</t>
  </si>
  <si>
    <t>América-MG</t>
  </si>
  <si>
    <t>https://www.instagram.com/america_mg/</t>
  </si>
  <si>
    <t>Campeão Mineiro, 12º BR</t>
  </si>
  <si>
    <t>D 5 x 1 vs Atlético Mineiro</t>
  </si>
  <si>
    <t>E 1 x 1 vs Ibrachina</t>
  </si>
  <si>
    <t>8 Atletas do time Campeão Mineiro sub20 subiram para o Profissional</t>
  </si>
  <si>
    <t>São Carlos-SP</t>
  </si>
  <si>
    <t>https://www.instagram.com/saocarlosfc.oficial/</t>
  </si>
  <si>
    <t>V 2x1 vs Rio Claro</t>
  </si>
  <si>
    <t>E 0x0 vs Matonense</t>
  </si>
  <si>
    <t>E 1 x 1 vs Novorizontino</t>
  </si>
  <si>
    <t>Falcon-SE</t>
  </si>
  <si>
    <t>https://www.instagram.com/falconfcoficial/</t>
  </si>
  <si>
    <t>Campeão Sergipano A2</t>
  </si>
  <si>
    <t>Time com pouco mais de 1 ano e com um projeto interessante</t>
  </si>
  <si>
    <t>Araras</t>
  </si>
  <si>
    <t>União São João-SP</t>
  </si>
  <si>
    <t>https://www.instagram.com/uniaosaojoaodeararas/</t>
  </si>
  <si>
    <t>D 2x0 vs São-Carlense</t>
  </si>
  <si>
    <t>E 1 x 1 vs Itapirense</t>
  </si>
  <si>
    <t>Athletico-PR</t>
  </si>
  <si>
    <t>https://www.instagram.com/athleticoparanaense/</t>
  </si>
  <si>
    <t>Quartas BR</t>
  </si>
  <si>
    <t>Velo Clube-SP</t>
  </si>
  <si>
    <t>https://www.instagram.com/veloclube1910/</t>
  </si>
  <si>
    <t>Taquarussú-TO</t>
  </si>
  <si>
    <t>https://www.instagram.com/oficial_taquarussu_e.c/</t>
  </si>
  <si>
    <t>Vice Campeão Tocantinense</t>
  </si>
  <si>
    <t>Final do estadual foi em Fevereiro de 2021, perdeu 3 titulares por causa do BID</t>
  </si>
  <si>
    <t>Guaratinguetá</t>
  </si>
  <si>
    <t>Manthiqueira-SP</t>
  </si>
  <si>
    <t>https://www.instagram.com/ad.manthiqueira/</t>
  </si>
  <si>
    <t>D 2 x 1 vs Taubaté</t>
  </si>
  <si>
    <t>V 1 x 0 vs Resende</t>
  </si>
  <si>
    <t>D 2 x 1 vs São José</t>
  </si>
  <si>
    <t>Vitória-BA</t>
  </si>
  <si>
    <t>https://www.instagram.com/ecvitoria/</t>
  </si>
  <si>
    <t>Vice Campeão Baiano, Campeão Copa NE</t>
  </si>
  <si>
    <t>XV de Piracicaba-SP</t>
  </si>
  <si>
    <t>https://www.instagram.com/xvpiracicaba/</t>
  </si>
  <si>
    <t>D 4 x 2 vs Votuporanguense</t>
  </si>
  <si>
    <t>D 3 x 2 vs XV de Jaú</t>
  </si>
  <si>
    <t>São José-RS</t>
  </si>
  <si>
    <t>https://www.instagram.com/saojosefutebol/</t>
  </si>
  <si>
    <t>Quartas de Final Gaúcho</t>
  </si>
  <si>
    <t>V 2 x 0 vs Mixto</t>
  </si>
  <si>
    <t>Taubaté</t>
  </si>
  <si>
    <t>Taubaté-SP</t>
  </si>
  <si>
    <t>https://www.instagram.com/ec.taubate/</t>
  </si>
  <si>
    <t>V 2 x 1 vs Manthiqueira</t>
  </si>
  <si>
    <t>E 2 x 2 vs Resende</t>
  </si>
  <si>
    <t>D 3 x 1 vs Taubaté profissional</t>
  </si>
  <si>
    <t>Botafogo-RJ</t>
  </si>
  <si>
    <t>https://www.instagram.com/botafogo/</t>
  </si>
  <si>
    <t>Vice Copa BR, Semi Carioca, Quartas BR</t>
  </si>
  <si>
    <t>Petrolina-PE</t>
  </si>
  <si>
    <t>https://www.instagram.com/petrolinasfc/</t>
  </si>
  <si>
    <t>2ª Fase Pernambucano</t>
  </si>
  <si>
    <t>Aparecidense-GO</t>
  </si>
  <si>
    <t>https://www.instagram.com/aparecidenseoficial_/</t>
  </si>
  <si>
    <t>Semi Goiano</t>
  </si>
  <si>
    <t>São José dos Campos</t>
  </si>
  <si>
    <t>São José-SP</t>
  </si>
  <si>
    <t>https://www.instagram.com/saojoseecoficial/</t>
  </si>
  <si>
    <t>D 2x0 São José Profissional</t>
  </si>
  <si>
    <t>D 6 x 2 vs Santos</t>
  </si>
  <si>
    <t>D 2 x 1 vs Manthiqueira</t>
  </si>
  <si>
    <t>Corinthians</t>
  </si>
  <si>
    <t>https://www.instagram.com/corinthians/</t>
  </si>
  <si>
    <t>Quartas Paulistão, 13º BR</t>
  </si>
  <si>
    <t>River-PI</t>
  </si>
  <si>
    <t>https://www.instagram.com/riveracoficial/</t>
  </si>
  <si>
    <t>Vice Piauiense</t>
  </si>
  <si>
    <t>Resende-RJ</t>
  </si>
  <si>
    <t>https://www.instagram.com/resendefc/</t>
  </si>
  <si>
    <t>Vice Taça Rio</t>
  </si>
  <si>
    <t>E 2 x 2 vs Taubaté</t>
  </si>
  <si>
    <t>D 1 x 0 vs Manthiqueira</t>
  </si>
  <si>
    <t>Suzano</t>
  </si>
  <si>
    <t>União Suzano-SP</t>
  </si>
  <si>
    <t>https://www.instagram.com/ecuniaosuzano/</t>
  </si>
  <si>
    <t>Fortaleza</t>
  </si>
  <si>
    <t>https://www.instagram.com/fortalezaec/</t>
  </si>
  <si>
    <t>17º BR, Quartas Cearense, Grupos Copa NE</t>
  </si>
  <si>
    <t>Ituano</t>
  </si>
  <si>
    <t>https://www.instagram.com/ituanofc/</t>
  </si>
  <si>
    <t>V 1 x 0 vs Inter de Limeira</t>
  </si>
  <si>
    <t>Concórdia-SC</t>
  </si>
  <si>
    <t>https://www.instagram.com/galodooesteoficial/</t>
  </si>
  <si>
    <t>Semi Catarinense</t>
  </si>
  <si>
    <t>Porto Feliz</t>
  </si>
  <si>
    <t>Desportivo Brasil-SP</t>
  </si>
  <si>
    <t>https://www.instagram.com/desportivobrasil/</t>
  </si>
  <si>
    <t>D 3 x 2 vs Taguatinga-DF</t>
  </si>
  <si>
    <t>Goiás</t>
  </si>
  <si>
    <t>https://www.instagram.com/goiasoficial/</t>
  </si>
  <si>
    <t>Campeão Goiano</t>
  </si>
  <si>
    <t>D 1 x 0 vs Santa Maria profissional</t>
  </si>
  <si>
    <t>Botafogo-SP</t>
  </si>
  <si>
    <t>https://www.instagram.com/botafogosp/</t>
  </si>
  <si>
    <t>V 2 x 0 vs Francana</t>
  </si>
  <si>
    <t>E 1 x 1 vs Comercial</t>
  </si>
  <si>
    <t>Iape-MA</t>
  </si>
  <si>
    <t>https://www.instagram.com/iapefcoficial/</t>
  </si>
  <si>
    <t>Campeão Maranhense</t>
  </si>
  <si>
    <t>Jundiaí</t>
  </si>
  <si>
    <t>Paulista</t>
  </si>
  <si>
    <t>https://www.instagram.com/paulistafc</t>
  </si>
  <si>
    <t>V 2 x 1 AD Guarulhos</t>
  </si>
  <si>
    <t>V 4 x 2 vs Itapirense</t>
  </si>
  <si>
    <t>E 1 x 1 vs Guarani</t>
  </si>
  <si>
    <t>Ceará</t>
  </si>
  <si>
    <t>https://www.instagram.com/cearasc</t>
  </si>
  <si>
    <t>16º BR, Campeão Cearense, Grupos Copa NE</t>
  </si>
  <si>
    <t>D 4 x 1 vs Ferroviário profissional</t>
  </si>
  <si>
    <t>São Bernardo FC-SP</t>
  </si>
  <si>
    <t>https://www.instagram.com/saobernardo_fc</t>
  </si>
  <si>
    <t>E 2 x 2 vs São Bernardo profissional</t>
  </si>
  <si>
    <t>D 4 x 2 vs Itapirense</t>
  </si>
  <si>
    <t>Bragantino-PA</t>
  </si>
  <si>
    <t>https://www.instagram.com/bragantinoclubedopara</t>
  </si>
  <si>
    <t>Não disputou Paraense</t>
  </si>
  <si>
    <t>Jaguariúna</t>
  </si>
  <si>
    <t>Jaguariúna-SP</t>
  </si>
  <si>
    <t>https://www.instagram.com/jaguariuna_fc</t>
  </si>
  <si>
    <t>V 2 x 1 vs Guarani</t>
  </si>
  <si>
    <t>ABC-RN</t>
  </si>
  <si>
    <t>https://www.instagram.com/abcfc</t>
  </si>
  <si>
    <t>Grupos Copa NE, Campeão Potiguar</t>
  </si>
  <si>
    <t>Red Bull Bragantino</t>
  </si>
  <si>
    <t>https://www.instagram.com/redbullbragantino</t>
  </si>
  <si>
    <t>V 3 x 2 Taguatinga-DF</t>
  </si>
  <si>
    <t>V 3 x 2 vs Novorizontino</t>
  </si>
  <si>
    <t>V 3 x 0 vs São-carlense</t>
  </si>
  <si>
    <t>Fluminense-PI</t>
  </si>
  <si>
    <t>https://www.instagram.com/fluminense.ec</t>
  </si>
  <si>
    <t>Vice Copa NE, Campeão Piauiense</t>
  </si>
  <si>
    <t>? vs Fluminense-PI profissional</t>
  </si>
  <si>
    <t>Itapira</t>
  </si>
  <si>
    <t>Itapirense-SP</t>
  </si>
  <si>
    <t>https://www.instagram.com/esportivaitapirense</t>
  </si>
  <si>
    <t>D 4 x 2 vs Paulista</t>
  </si>
  <si>
    <t>E 2 x 2 vs União São João</t>
  </si>
  <si>
    <t>V 4 x 2 vs São Bernardo</t>
  </si>
  <si>
    <t>Cruzeiro</t>
  </si>
  <si>
    <t>https://www.instagram.com/cruzeiro</t>
  </si>
  <si>
    <t>10º BR, Vice Mineiro</t>
  </si>
  <si>
    <t>Retrô-PE</t>
  </si>
  <si>
    <t>https://www.instagram.com/retrofcbrasil</t>
  </si>
  <si>
    <t>Quadrangular Pernambucano</t>
  </si>
  <si>
    <t>Palmas-TO</t>
  </si>
  <si>
    <t>https://www.instagram.com/palmasfr</t>
  </si>
  <si>
    <t>Quartas Tocantinense</t>
  </si>
  <si>
    <t>O Palmas vem entrosado já que disputou o Tocantinense com a equipe sub20</t>
  </si>
  <si>
    <t>São Caetano do Sul</t>
  </si>
  <si>
    <t>São Caetano</t>
  </si>
  <si>
    <t>https://www.instagram.com/adscoficial/</t>
  </si>
  <si>
    <t>São Paulo</t>
  </si>
  <si>
    <t>https://www.instagram.com/saopaulofc/</t>
  </si>
  <si>
    <t>Terceira Fase Paulistão, Vice BR</t>
  </si>
  <si>
    <t>V 2 x 1 vs SKA Brasil</t>
  </si>
  <si>
    <t>V 1 x 0 vs Ponte Preta</t>
  </si>
  <si>
    <t>V 2 x 1 vs Ibrachina</t>
  </si>
  <si>
    <t>Desportiva Perilima-PB</t>
  </si>
  <si>
    <t>https://www.instagram.com/desportivaperilima/</t>
  </si>
  <si>
    <t>Vice Paraibano sub19</t>
  </si>
  <si>
    <t>CSE-AL</t>
  </si>
  <si>
    <t>https://www.instagram.com/cse.oficial/</t>
  </si>
  <si>
    <t>Campeão Alagoano</t>
  </si>
  <si>
    <t>São Bernardo do Campo</t>
  </si>
  <si>
    <t>EC São Bernardo</t>
  </si>
  <si>
    <t>https://www.instagram.com/ecsaobernardo/</t>
  </si>
  <si>
    <t>D 2 x 0 vs Juventus</t>
  </si>
  <si>
    <t>D 3 x 0 vs SKA Brasil</t>
  </si>
  <si>
    <t>E 0 x 0 vs Guarulhos</t>
  </si>
  <si>
    <t>V 3 x 1 vs Santo André</t>
  </si>
  <si>
    <t>V 3 x 0 vs Mauá</t>
  </si>
  <si>
    <t>Londrina</t>
  </si>
  <si>
    <t>https://www.instagram.com/londrinaec/</t>
  </si>
  <si>
    <t>V 1 x 0 vs Portuguesa Londrinense profissional</t>
  </si>
  <si>
    <t>São Bento-SP</t>
  </si>
  <si>
    <t>https://www.instagram.com/ecsaobento1913/</t>
  </si>
  <si>
    <t>Aster Brasil-ES</t>
  </si>
  <si>
    <t>https://www.instagram.com/asterbrasiloficial/</t>
  </si>
  <si>
    <t>Campeão Capixaba</t>
  </si>
  <si>
    <t>Osasco</t>
  </si>
  <si>
    <t>Osasco Audax-SP</t>
  </si>
  <si>
    <t>https://www.instagram.com/osascoaudax/</t>
  </si>
  <si>
    <t>Semi Paulista</t>
  </si>
  <si>
    <t>Joinville</t>
  </si>
  <si>
    <t>https://www.instagram.com/jec_oficial/</t>
  </si>
  <si>
    <t>Santo André</t>
  </si>
  <si>
    <t>https://www.instagram.com/ecsantoandre/</t>
  </si>
  <si>
    <t>D 3 x 1 vs EC São Bernardo</t>
  </si>
  <si>
    <t>E 1 x 1 vs Portuguesa</t>
  </si>
  <si>
    <t>E 2 X 2 vs Santo André profissional</t>
  </si>
  <si>
    <t>Camaçariense-BA</t>
  </si>
  <si>
    <t>https://www.instagram.com/sportclubecamacariense/</t>
  </si>
  <si>
    <t>Semi Baiano</t>
  </si>
  <si>
    <t>V 2x0 vs Canaã</t>
  </si>
  <si>
    <t>Santana de Parnaíba</t>
  </si>
  <si>
    <t>Ska Brasil-SP</t>
  </si>
  <si>
    <t>https://www.instagram.com/fcskabrasil/</t>
  </si>
  <si>
    <t>V 3 x 0 vs EC São Bernardo</t>
  </si>
  <si>
    <t>V 3 x 1 vs Oeste</t>
  </si>
  <si>
    <t>V 1 x 0 vs São Bento</t>
  </si>
  <si>
    <t>V 2 x 0 vs Ponte Preta</t>
  </si>
  <si>
    <t>Vasco</t>
  </si>
  <si>
    <t>https://www.instagram.com/vascodagama/</t>
  </si>
  <si>
    <t>Semi Carioca, Quartas BR, Quartas Copa BR</t>
  </si>
  <si>
    <t>V 5 x 1 vs Bangu</t>
  </si>
  <si>
    <t>V 6 x 0 vs Audax-RJ</t>
  </si>
  <si>
    <t>Rio Claro-SP</t>
  </si>
  <si>
    <t>https://www.instagram.com/rioclarofco/</t>
  </si>
  <si>
    <t>D 2 x 1 vs São Carlos</t>
  </si>
  <si>
    <t>Lagarto-SE</t>
  </si>
  <si>
    <t>https://www.instagram.com/lagarto.fc/</t>
  </si>
  <si>
    <t>Campeão Sergipano</t>
  </si>
  <si>
    <t>Mogi das Cruzes</t>
  </si>
  <si>
    <t>União Mogi-SP</t>
  </si>
  <si>
    <t>https://www.instagram.com/uniaomogi/</t>
  </si>
  <si>
    <t>Internacional</t>
  </si>
  <si>
    <t>https://www.instagram.com/scinternacional/</t>
  </si>
  <si>
    <t>Campeão BR, Campeão Gaúcho</t>
  </si>
  <si>
    <t>V 1 x 0 vs Coritiba</t>
  </si>
  <si>
    <t>Portuguesa-SP</t>
  </si>
  <si>
    <t>https://www.instagram.com/portuguesaoficial/</t>
  </si>
  <si>
    <t>E 1x1 vs Paulista</t>
  </si>
  <si>
    <t>E 1x1 vs Santo André</t>
  </si>
  <si>
    <t>E 1x1 vs Corinthians</t>
  </si>
  <si>
    <t>V 2 x 1 vs Guarulhos</t>
  </si>
  <si>
    <t>São Raimundo-RR</t>
  </si>
  <si>
    <t>https://www.instagram.com/saoraimundorr/</t>
  </si>
  <si>
    <t>Campeão Roraimense</t>
  </si>
  <si>
    <t>Guarulhos</t>
  </si>
  <si>
    <t>Flamengo-SP</t>
  </si>
  <si>
    <t>https://www.instagram.com/flamengoguarulhos/</t>
  </si>
  <si>
    <t>D 2x1 vs Paulista</t>
  </si>
  <si>
    <t>E 0x0 vs São Caetano</t>
  </si>
  <si>
    <t>V 4x0 vs Mauaense</t>
  </si>
  <si>
    <t>V 2 x 1 vs Palmeiras</t>
  </si>
  <si>
    <t>V 3 x 0 vs Grêmio Osasco</t>
  </si>
  <si>
    <t>Avaí</t>
  </si>
  <si>
    <t>https://www.instagram.com/avaifc/</t>
  </si>
  <si>
    <t>Campeão Catarinense</t>
  </si>
  <si>
    <t>Guarulhos-SP</t>
  </si>
  <si>
    <t>https://www.instagram.com/guarulhosgru/</t>
  </si>
  <si>
    <t>Não Disputou Paulistão</t>
  </si>
  <si>
    <t>D 4 x 1 vs Santos</t>
  </si>
  <si>
    <t>E 0 x 0 vs EC São Bernardo</t>
  </si>
  <si>
    <t>D 2 x 1 vs Portuguesa</t>
  </si>
  <si>
    <t>Santana-AP</t>
  </si>
  <si>
    <t>https://www.instagram.com/santanaesporteclube_sec/</t>
  </si>
  <si>
    <t>Campeão Amapaense</t>
  </si>
  <si>
    <t>Mauá</t>
  </si>
  <si>
    <t>Mauá Futebol</t>
  </si>
  <si>
    <t>https://www.instagram.com/mauafcoficial/</t>
  </si>
  <si>
    <t>E 0x0 vs Água Santa</t>
  </si>
  <si>
    <t>D 3x1 vs Flamengo SP</t>
  </si>
  <si>
    <t>D 3 x 0 vs EC São Bernardo</t>
  </si>
  <si>
    <t>Atlético-GO</t>
  </si>
  <si>
    <t>https://www.instagram.com/acgoficial/</t>
  </si>
  <si>
    <t>20º BR, Quartas Goiano</t>
  </si>
  <si>
    <t>D 1x0 vs Real Brasília</t>
  </si>
  <si>
    <t>Mauaense-SP</t>
  </si>
  <si>
    <t>https://www.instagram.com/gemauaenseoficial/</t>
  </si>
  <si>
    <t>D 4 x 0 vs Flamengo-SP</t>
  </si>
  <si>
    <t>Volta Redonda-RJ</t>
  </si>
  <si>
    <t>https://www.instagram.com/voltacofc/</t>
  </si>
  <si>
    <t>Semis Taça Rio</t>
  </si>
  <si>
    <t>Diadema</t>
  </si>
  <si>
    <t>Água Santa-SP</t>
  </si>
  <si>
    <t>https://www.instagram.com/ecaguasanta/</t>
  </si>
  <si>
    <t>E 0 x 0 vs Mauá</t>
  </si>
  <si>
    <t>Palmeiras</t>
  </si>
  <si>
    <t>https://www.instagram.com/palmeiras/</t>
  </si>
  <si>
    <t>Quartas BR, Campeão Paulista</t>
  </si>
  <si>
    <t>D 2 x 1 vs Flamengo-SP</t>
  </si>
  <si>
    <t>v 5 x 0 vs São-Carlense</t>
  </si>
  <si>
    <t>Real Ariquemes-RO</t>
  </si>
  <si>
    <t>https://www.instagram.com/realariquemes.oficial/</t>
  </si>
  <si>
    <t>Campeão Rondoniense</t>
  </si>
  <si>
    <t>V 4x2 vs Solimões de Porto Velho</t>
  </si>
  <si>
    <t>Assu-RN</t>
  </si>
  <si>
    <t>https://www.instagram.com/assucamaleao/</t>
  </si>
  <si>
    <t>Vice Campeão Potiguar</t>
  </si>
  <si>
    <t>Barueri</t>
  </si>
  <si>
    <t>Oeste-SP</t>
  </si>
  <si>
    <t>https://www.instagram.com/oestefc_barueri/</t>
  </si>
  <si>
    <t>Terceira Fase Paulista</t>
  </si>
  <si>
    <t>D 3 x 1 vs SKA Brasil</t>
  </si>
  <si>
    <t>Flamengo</t>
  </si>
  <si>
    <t>https://www.instagram.com/flamengo/</t>
  </si>
  <si>
    <t>Vice Campeão Carioca, Semi BR</t>
  </si>
  <si>
    <t>? vs Nova Iguaçu</t>
  </si>
  <si>
    <t>Floresta-CE</t>
  </si>
  <si>
    <t>https://www.instagram.com/florestaec/</t>
  </si>
  <si>
    <t>Semi Cearense, Semi Copa NE</t>
  </si>
  <si>
    <t>E 0x0 vs Maranguape</t>
  </si>
  <si>
    <t>Forte-ES</t>
  </si>
  <si>
    <t>https://www.instagram.com/fortefc.es/</t>
  </si>
  <si>
    <t>Vice Campeão Capixaba</t>
  </si>
  <si>
    <t>São Paulo - Ibrachina</t>
  </si>
  <si>
    <t>Ibrachina</t>
  </si>
  <si>
    <t>https://www.instagram.com/ibrachinafc/</t>
  </si>
  <si>
    <t>E 1x1 vs América MG</t>
  </si>
  <si>
    <t>V 1x0 vs Corinthians</t>
  </si>
  <si>
    <t>D 3 x 2 vs Atlético Mineiro</t>
  </si>
  <si>
    <t>Náutico</t>
  </si>
  <si>
    <t>https://www.instagram.com/nauticope/</t>
  </si>
  <si>
    <t>Quadrangular Pernambucano sub20, Primeira Fase Copa NE</t>
  </si>
  <si>
    <t>Inter de Limeira-SP</t>
  </si>
  <si>
    <t>https://www.instagram.com/interdelimeiraoficial/</t>
  </si>
  <si>
    <t>D 2x1 vs Ituano</t>
  </si>
  <si>
    <t>V 1x0 vs CA Guaçuano</t>
  </si>
  <si>
    <t>Serranense-MG</t>
  </si>
  <si>
    <t>https://www.instagram.com/caserranense/</t>
  </si>
  <si>
    <t>Semi Mineiro</t>
  </si>
  <si>
    <t>E 2 x 2 vs Atlético Mineiro</t>
  </si>
  <si>
    <t>São Paulo - Javari</t>
  </si>
  <si>
    <t>Juventus-SP</t>
  </si>
  <si>
    <t>https://www.instagram.com/oficialjuventus/</t>
  </si>
  <si>
    <t>D 2x1 vs Portuguesa SP</t>
  </si>
  <si>
    <t>E 2x2 vs Santo André</t>
  </si>
  <si>
    <t>V 2 x 0 vs EC São Bernardo</t>
  </si>
  <si>
    <t>CRB-AL</t>
  </si>
  <si>
    <t>https://www.instagram.com/crboficial/</t>
  </si>
  <si>
    <t>Vice Alagoano, Semi Copa NE</t>
  </si>
  <si>
    <t>Portuguesa Santista-SP</t>
  </si>
  <si>
    <t>https://www.instagram.com/briosaoficial/</t>
  </si>
  <si>
    <t>? vs Portuguesa Santista profissional</t>
  </si>
  <si>
    <t>Canaã-BA</t>
  </si>
  <si>
    <t>https://www.instagram.com/canaasportclube/</t>
  </si>
  <si>
    <t>Não jogou Baiano</t>
  </si>
  <si>
    <t>V 1x0 vs Bahia</t>
  </si>
  <si>
    <t>D 2 x 0 vs Camaçariense</t>
  </si>
  <si>
    <t>São Paulo - Nacional</t>
  </si>
  <si>
    <t>Nacional-SP</t>
  </si>
  <si>
    <t>https://www.instagram.com/nacionalacsp/</t>
  </si>
  <si>
    <t>Coritiba</t>
  </si>
  <si>
    <t>https://www.instagram.com/coritiba/</t>
  </si>
  <si>
    <t>Campeão Copa BR</t>
  </si>
  <si>
    <t>D 1 x 0 vs Internacional</t>
  </si>
  <si>
    <t>Capivariano-SP</t>
  </si>
  <si>
    <t>https://www.instagram.com/capivariano/</t>
  </si>
  <si>
    <t>Real Brasília-DF</t>
  </si>
  <si>
    <t>https://www.instagram.com/realbrasiliaoficial/</t>
  </si>
  <si>
    <t>Campeão Candango</t>
  </si>
  <si>
    <t>V 1x0 vs Atlético GO</t>
  </si>
  <si>
    <t>D 2 x 1 vs Vila Nova</t>
  </si>
  <si>
    <t>Categoria</t>
  </si>
  <si>
    <t>Critério</t>
  </si>
  <si>
    <t>C</t>
  </si>
  <si>
    <t>A</t>
  </si>
  <si>
    <t>Equipes dominantes que sempre figuram na disputa do título</t>
  </si>
  <si>
    <t>B</t>
  </si>
  <si>
    <t>Equipes com boa estrutura e que podem ir longe</t>
  </si>
  <si>
    <t>C-</t>
  </si>
  <si>
    <t>Equipes que devem cair nas primeiras rodadas do mata-mata</t>
  </si>
  <si>
    <t>D-</t>
  </si>
  <si>
    <t>D</t>
  </si>
  <si>
    <t>Equipes que devem cair na fase de grupos</t>
  </si>
  <si>
    <t>E</t>
  </si>
  <si>
    <t>Equipes com pouca estrutura e que devem sofrer goleadas</t>
  </si>
  <si>
    <t>B-</t>
  </si>
  <si>
    <t>Sinal</t>
  </si>
  <si>
    <t>"+"</t>
  </si>
  <si>
    <t>Melhor ranqueado na categoria</t>
  </si>
  <si>
    <t>"-"</t>
  </si>
  <si>
    <t>Pior ranqueado na categoria</t>
  </si>
  <si>
    <t>C+</t>
  </si>
  <si>
    <t>sem sinal</t>
  </si>
  <si>
    <t>Ranqueado na média da categoria</t>
  </si>
  <si>
    <t>D+</t>
  </si>
  <si>
    <t>E+</t>
  </si>
  <si>
    <t>Diferença de Categoria entre as Equipes</t>
  </si>
  <si>
    <t>Favoritismo</t>
  </si>
  <si>
    <t>Linha Justa Esperada do Favorito</t>
  </si>
  <si>
    <t>Mesma Categoria</t>
  </si>
  <si>
    <t>Partida Parelha e Pouco Favoritismo</t>
  </si>
  <si>
    <t>Entre 0.0 à -0.5</t>
  </si>
  <si>
    <t>E-</t>
  </si>
  <si>
    <t>1 Categoria de Diferença</t>
  </si>
  <si>
    <t>Partida com Favoritismo Moderado</t>
  </si>
  <si>
    <t>Entre -0.25 à -0.75</t>
  </si>
  <si>
    <t>2 Categorias de Diferença</t>
  </si>
  <si>
    <t>Partida com Claro Favorito</t>
  </si>
  <si>
    <t>Entre -0.75 à -1.5</t>
  </si>
  <si>
    <t>3 Categorias de Diferença</t>
  </si>
  <si>
    <t>Partida com Super Favorito</t>
  </si>
  <si>
    <t>Entre -1.5 à -2.5</t>
  </si>
  <si>
    <t>4 Categorias de Diferença</t>
  </si>
  <si>
    <t>Acima de -2.5</t>
  </si>
  <si>
    <t>A+</t>
  </si>
  <si>
    <t>A-</t>
  </si>
  <si>
    <t>Categoria 1</t>
  </si>
  <si>
    <t>Time 1</t>
  </si>
  <si>
    <t>% 1</t>
  </si>
  <si>
    <t>% X</t>
  </si>
  <si>
    <t>% 2</t>
  </si>
  <si>
    <t>Time 2</t>
  </si>
  <si>
    <t>Categoria 2</t>
  </si>
  <si>
    <t>ML 1</t>
  </si>
  <si>
    <t>X</t>
  </si>
  <si>
    <t>ML 2</t>
  </si>
  <si>
    <t>AH 1</t>
  </si>
  <si>
    <t>AH 2</t>
  </si>
  <si>
    <t>AH 1 Ajustado</t>
  </si>
  <si>
    <t>AH 2 Ajustado</t>
  </si>
  <si>
    <t>SKA Brasil-SP</t>
  </si>
  <si>
    <t>ASSU-RN</t>
  </si>
  <si>
    <t>IAPE-MA</t>
  </si>
  <si>
    <t>Equipe 1</t>
  </si>
  <si>
    <t>Equipe 2</t>
  </si>
  <si>
    <t>% equipe 1</t>
  </si>
  <si>
    <t>% empate</t>
  </si>
  <si>
    <t>% equipe 2</t>
  </si>
  <si>
    <t>B+</t>
  </si>
  <si>
    <t>Power Ranking</t>
  </si>
  <si>
    <t>Tabela de Referência</t>
  </si>
  <si>
    <t>Categorias</t>
  </si>
  <si>
    <t>Nº Categoria</t>
  </si>
  <si>
    <t>Nº Sub-Categoria</t>
  </si>
  <si>
    <t>Dif Categoria</t>
  </si>
  <si>
    <t>Dif Sub-Categoria</t>
  </si>
  <si>
    <t>% Equipe Favorita</t>
  </si>
  <si>
    <t>% Empate</t>
  </si>
  <si>
    <t>% Equipe Não Favorita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</si>
</sst>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color theme="1"/>
      <name val="Arial"/>
    </font>
    <font>
      <u/>
      <color rgb="FF0000FF"/>
      <name val="Arial"/>
    </font>
    <font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color rgb="FF000000"/>
      <name val="Roboto"/>
    </font>
    <font>
      <color theme="1"/>
      <name val="Calibri"/>
    </font>
    <font/>
    <font>
      <sz val="10.0"/>
      <color theme="1"/>
      <name val="Calibri"/>
    </font>
    <font>
      <b/>
      <sz val="11.0"/>
      <color theme="1"/>
      <name val="Cambria"/>
    </font>
    <font>
      <sz val="11.0"/>
      <color theme="1"/>
      <name val="Cambria"/>
    </font>
    <font>
      <b/>
      <sz val="11.0"/>
      <color theme="1"/>
      <name val="Arial"/>
    </font>
    <font>
      <sz val="11.0"/>
      <color theme="1"/>
      <name val="Arial"/>
    </font>
    <font>
      <sz val="14.0"/>
      <color theme="1"/>
      <name val="Arial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Font="1"/>
    <xf borderId="1" fillId="2" fontId="4" numFmtId="0" xfId="0" applyAlignment="1" applyBorder="1" applyFill="1" applyFont="1">
      <alignment horizontal="center" readingOrder="0"/>
    </xf>
    <xf borderId="1" fillId="2" fontId="4" numFmtId="0" xfId="0" applyAlignment="1" applyBorder="1" applyFont="1">
      <alignment horizontal="center" readingOrder="0" shrinkToFit="0" vertical="bottom" wrapText="0"/>
    </xf>
    <xf borderId="1" fillId="2" fontId="4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 shrinkToFit="0" vertical="bottom" wrapText="0"/>
    </xf>
    <xf borderId="1" fillId="0" fontId="6" numFmtId="0" xfId="0" applyAlignment="1" applyBorder="1" applyFont="1">
      <alignment horizontal="center" readingOrder="0" shrinkToFit="0" vertical="bottom" wrapText="0"/>
    </xf>
    <xf borderId="1" fillId="0" fontId="3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 shrinkToFit="0" vertical="bottom" wrapText="0"/>
    </xf>
    <xf borderId="1" fillId="0" fontId="3" numFmtId="0" xfId="0" applyAlignment="1" applyBorder="1" applyFont="1">
      <alignment horizontal="center"/>
    </xf>
    <xf borderId="1" fillId="0" fontId="8" numFmtId="0" xfId="0" applyAlignment="1" applyBorder="1" applyFont="1">
      <alignment horizontal="center" readingOrder="0"/>
    </xf>
    <xf borderId="0" fillId="3" fontId="9" numFmtId="0" xfId="0" applyAlignment="1" applyFill="1" applyFont="1">
      <alignment horizontal="center" readingOrder="0"/>
    </xf>
    <xf borderId="0" fillId="0" fontId="10" numFmtId="0" xfId="0" applyAlignment="1" applyFont="1">
      <alignment readingOrder="0"/>
    </xf>
    <xf borderId="0" fillId="0" fontId="5" numFmtId="0" xfId="0" applyAlignment="1" applyFont="1">
      <alignment horizontal="center"/>
    </xf>
    <xf borderId="2" fillId="2" fontId="4" numFmtId="0" xfId="0" applyAlignment="1" applyBorder="1" applyFont="1">
      <alignment horizontal="center" shrinkToFit="0" vertical="bottom" wrapText="0"/>
    </xf>
    <xf borderId="3" fillId="0" fontId="11" numFmtId="0" xfId="0" applyBorder="1" applyFont="1"/>
    <xf borderId="1" fillId="0" fontId="5" numFmtId="0" xfId="0" applyAlignment="1" applyBorder="1" applyFont="1">
      <alignment horizontal="center" shrinkToFit="0" vertical="bottom" wrapText="0"/>
    </xf>
    <xf borderId="2" fillId="0" fontId="5" numFmtId="0" xfId="0" applyAlignment="1" applyBorder="1" applyFont="1">
      <alignment horizontal="center" readingOrder="0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5" numFmtId="0" xfId="0" applyFont="1"/>
    <xf borderId="0" fillId="0" fontId="12" numFmtId="0" xfId="0" applyFont="1"/>
    <xf borderId="1" fillId="2" fontId="13" numFmtId="0" xfId="0" applyAlignment="1" applyBorder="1" applyFont="1">
      <alignment horizontal="center" shrinkToFit="0" vertical="bottom" wrapText="0"/>
    </xf>
    <xf borderId="1" fillId="0" fontId="14" numFmtId="0" xfId="0" applyAlignment="1" applyBorder="1" applyFont="1">
      <alignment horizontal="center" shrinkToFit="0" vertical="bottom" wrapText="0"/>
    </xf>
    <xf borderId="1" fillId="0" fontId="14" numFmtId="0" xfId="0" applyAlignment="1" applyBorder="1" applyFont="1">
      <alignment horizontal="center" readingOrder="0" shrinkToFit="0" vertical="bottom" wrapText="0"/>
    </xf>
    <xf borderId="1" fillId="0" fontId="14" numFmtId="9" xfId="0" applyAlignment="1" applyBorder="1" applyFont="1" applyNumberFormat="1">
      <alignment horizontal="center" shrinkToFit="0" vertical="bottom" wrapText="0"/>
    </xf>
    <xf borderId="1" fillId="0" fontId="14" numFmtId="2" xfId="0" applyAlignment="1" applyBorder="1" applyFont="1" applyNumberFormat="1">
      <alignment horizontal="center" shrinkToFit="0" vertical="bottom" wrapText="0"/>
    </xf>
    <xf borderId="1" fillId="0" fontId="14" numFmtId="0" xfId="0" applyAlignment="1" applyBorder="1" applyFont="1">
      <alignment readingOrder="0" shrinkToFit="0" vertical="bottom" wrapText="0"/>
    </xf>
    <xf borderId="1" fillId="0" fontId="14" numFmtId="0" xfId="0" applyAlignment="1" applyBorder="1" applyFont="1">
      <alignment shrinkToFit="0" vertical="bottom" wrapText="0"/>
    </xf>
    <xf borderId="1" fillId="0" fontId="14" numFmtId="0" xfId="0" applyAlignment="1" applyBorder="1" applyFont="1">
      <alignment horizontal="center" readingOrder="0" vertical="bottom"/>
    </xf>
    <xf borderId="4" fillId="0" fontId="14" numFmtId="0" xfId="0" applyAlignment="1" applyBorder="1" applyFont="1">
      <alignment horizontal="center" readingOrder="0" vertical="bottom"/>
    </xf>
    <xf borderId="1" fillId="2" fontId="15" numFmtId="0" xfId="0" applyAlignment="1" applyBorder="1" applyFont="1">
      <alignment horizontal="center" shrinkToFit="0" vertical="bottom" wrapText="0"/>
    </xf>
    <xf borderId="0" fillId="0" fontId="16" numFmtId="0" xfId="0" applyFont="1"/>
    <xf borderId="1" fillId="0" fontId="16" numFmtId="0" xfId="0" applyAlignment="1" applyBorder="1" applyFont="1">
      <alignment horizontal="center" vertical="bottom"/>
    </xf>
    <xf borderId="1" fillId="0" fontId="16" numFmtId="9" xfId="0" applyAlignment="1" applyBorder="1" applyFont="1" applyNumberFormat="1">
      <alignment horizontal="center" vertical="bottom"/>
    </xf>
    <xf borderId="1" fillId="0" fontId="16" numFmtId="9" xfId="0" applyAlignment="1" applyBorder="1" applyFont="1" applyNumberFormat="1">
      <alignment horizontal="center" readingOrder="0" vertical="bottom"/>
    </xf>
    <xf borderId="1" fillId="0" fontId="16" numFmtId="9" xfId="0" applyAlignment="1" applyBorder="1" applyFont="1" applyNumberFormat="1">
      <alignment horizontal="center" readingOrder="0"/>
    </xf>
    <xf borderId="1" fillId="0" fontId="16" numFmtId="0" xfId="0" applyAlignment="1" applyBorder="1" applyFont="1">
      <alignment horizontal="center" vertical="bottom"/>
    </xf>
    <xf borderId="1" fillId="0" fontId="16" numFmtId="0" xfId="0" applyAlignment="1" applyBorder="1" applyFont="1">
      <alignment horizontal="center" readingOrder="0" vertical="bottom"/>
    </xf>
    <xf borderId="2" fillId="0" fontId="17" numFmtId="0" xfId="0" applyAlignment="1" applyBorder="1" applyFont="1">
      <alignment horizontal="center" vertical="bottom"/>
    </xf>
    <xf borderId="5" fillId="0" fontId="11" numFmtId="0" xfId="0" applyBorder="1" applyFont="1"/>
    <xf borderId="0" fillId="0" fontId="17" numFmtId="0" xfId="0" applyAlignment="1" applyFont="1">
      <alignment horizontal="center" vertical="bottom"/>
    </xf>
    <xf borderId="1" fillId="2" fontId="16" numFmtId="0" xfId="0" applyAlignment="1" applyBorder="1" applyFont="1">
      <alignment horizontal="center" vertical="bottom"/>
    </xf>
    <xf borderId="1" fillId="2" fontId="16" numFmtId="0" xfId="0" applyAlignment="1" applyBorder="1" applyFont="1">
      <alignment horizontal="center" readingOrder="0" vertical="bottom"/>
    </xf>
    <xf borderId="0" fillId="0" fontId="14" numFmtId="0" xfId="0" applyAlignment="1" applyFont="1">
      <alignment horizontal="center" vertical="bottom"/>
    </xf>
    <xf borderId="0" fillId="0" fontId="16" numFmtId="0" xfId="0" applyAlignment="1" applyFont="1">
      <alignment horizontal="center" vertical="bottom"/>
    </xf>
    <xf borderId="1" fillId="0" fontId="16" numFmtId="0" xfId="0" applyAlignment="1" applyBorder="1" applyFont="1">
      <alignment horizontal="center" readingOrder="0"/>
    </xf>
    <xf borderId="0" fillId="0" fontId="18" numFmtId="0" xfId="0" applyFont="1"/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ND1U_cULt_M" TargetMode="External"/><Relationship Id="rId2" Type="http://schemas.openxmlformats.org/officeDocument/2006/relationships/hyperlink" Target="https://youtu.be/k6hrJhRZRIc" TargetMode="External"/><Relationship Id="rId3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instagram.com/mixtoesporteclube/" TargetMode="External"/><Relationship Id="rId42" Type="http://schemas.openxmlformats.org/officeDocument/2006/relationships/hyperlink" Target="https://www.instagram.com/america_mg/" TargetMode="External"/><Relationship Id="rId41" Type="http://schemas.openxmlformats.org/officeDocument/2006/relationships/hyperlink" Target="https://www.instagram.com/gremiodesportivosaocarlense/" TargetMode="External"/><Relationship Id="rId44" Type="http://schemas.openxmlformats.org/officeDocument/2006/relationships/hyperlink" Target="https://www.instagram.com/falconfcoficial/" TargetMode="External"/><Relationship Id="rId43" Type="http://schemas.openxmlformats.org/officeDocument/2006/relationships/hyperlink" Target="https://www.instagram.com/saocarlosfc.oficial/" TargetMode="External"/><Relationship Id="rId46" Type="http://schemas.openxmlformats.org/officeDocument/2006/relationships/hyperlink" Target="https://www.instagram.com/athleticoparanaense/" TargetMode="External"/><Relationship Id="rId45" Type="http://schemas.openxmlformats.org/officeDocument/2006/relationships/hyperlink" Target="https://www.instagram.com/uniaosaojoaodeararas/" TargetMode="External"/><Relationship Id="rId107" Type="http://schemas.openxmlformats.org/officeDocument/2006/relationships/hyperlink" Target="https://www.instagram.com/gemauaenseoficial/" TargetMode="External"/><Relationship Id="rId106" Type="http://schemas.openxmlformats.org/officeDocument/2006/relationships/hyperlink" Target="https://www.instagram.com/acgoficial/" TargetMode="External"/><Relationship Id="rId105" Type="http://schemas.openxmlformats.org/officeDocument/2006/relationships/hyperlink" Target="https://www.instagram.com/mauafcoficial/" TargetMode="External"/><Relationship Id="rId104" Type="http://schemas.openxmlformats.org/officeDocument/2006/relationships/hyperlink" Target="https://www.instagram.com/santanaesporteclube_sec/" TargetMode="External"/><Relationship Id="rId109" Type="http://schemas.openxmlformats.org/officeDocument/2006/relationships/hyperlink" Target="https://www.instagram.com/ecaguasanta/" TargetMode="External"/><Relationship Id="rId108" Type="http://schemas.openxmlformats.org/officeDocument/2006/relationships/hyperlink" Target="https://www.instagram.com/voltacofc/" TargetMode="External"/><Relationship Id="rId48" Type="http://schemas.openxmlformats.org/officeDocument/2006/relationships/hyperlink" Target="https://www.instagram.com/oficial_taquarussu_e.c/" TargetMode="External"/><Relationship Id="rId47" Type="http://schemas.openxmlformats.org/officeDocument/2006/relationships/hyperlink" Target="https://www.instagram.com/veloclube1910/" TargetMode="External"/><Relationship Id="rId49" Type="http://schemas.openxmlformats.org/officeDocument/2006/relationships/hyperlink" Target="https://www.instagram.com/ad.manthiqueira/" TargetMode="External"/><Relationship Id="rId103" Type="http://schemas.openxmlformats.org/officeDocument/2006/relationships/hyperlink" Target="https://www.instagram.com/guarulhosgru/" TargetMode="External"/><Relationship Id="rId102" Type="http://schemas.openxmlformats.org/officeDocument/2006/relationships/hyperlink" Target="https://www.instagram.com/avaifc/" TargetMode="External"/><Relationship Id="rId101" Type="http://schemas.openxmlformats.org/officeDocument/2006/relationships/hyperlink" Target="https://www.instagram.com/flamengoguarulhos/" TargetMode="External"/><Relationship Id="rId100" Type="http://schemas.openxmlformats.org/officeDocument/2006/relationships/hyperlink" Target="https://www.instagram.com/saoraimundorr/" TargetMode="External"/><Relationship Id="rId31" Type="http://schemas.openxmlformats.org/officeDocument/2006/relationships/hyperlink" Target="https://www.instagram.com/rondoniensesc/" TargetMode="External"/><Relationship Id="rId30" Type="http://schemas.openxmlformats.org/officeDocument/2006/relationships/hyperlink" Target="https://www.instagram.com/santosfc/" TargetMode="External"/><Relationship Id="rId33" Type="http://schemas.openxmlformats.org/officeDocument/2006/relationships/hyperlink" Target="https://www.instagram.com/uniaofcdeiacanga/" TargetMode="External"/><Relationship Id="rId32" Type="http://schemas.openxmlformats.org/officeDocument/2006/relationships/hyperlink" Target="https://www.instagram.com/operarioferroviario/" TargetMode="External"/><Relationship Id="rId35" Type="http://schemas.openxmlformats.org/officeDocument/2006/relationships/hyperlink" Target="https://www.instagram.com/oficialnovorizontino/" TargetMode="External"/><Relationship Id="rId34" Type="http://schemas.openxmlformats.org/officeDocument/2006/relationships/hyperlink" Target="https://www.instagram.com/santacruzfc/" TargetMode="External"/><Relationship Id="rId37" Type="http://schemas.openxmlformats.org/officeDocument/2006/relationships/hyperlink" Target="https://www.instagram.com/xvdejau_oficial/" TargetMode="External"/><Relationship Id="rId36" Type="http://schemas.openxmlformats.org/officeDocument/2006/relationships/hyperlink" Target="https://www.instagram.com/ceuabc/" TargetMode="External"/><Relationship Id="rId39" Type="http://schemas.openxmlformats.org/officeDocument/2006/relationships/hyperlink" Target="https://www.instagram.com/castanhalesporte/" TargetMode="External"/><Relationship Id="rId38" Type="http://schemas.openxmlformats.org/officeDocument/2006/relationships/hyperlink" Target="https://www.instagram.com/gremio/" TargetMode="External"/><Relationship Id="rId20" Type="http://schemas.openxmlformats.org/officeDocument/2006/relationships/hyperlink" Target="https://www.instagram.com/confiancaecsape/" TargetMode="External"/><Relationship Id="rId22" Type="http://schemas.openxmlformats.org/officeDocument/2006/relationships/hyperlink" Target="https://www.instagram.com/fluminensefc/" TargetMode="External"/><Relationship Id="rId21" Type="http://schemas.openxmlformats.org/officeDocument/2006/relationships/hyperlink" Target="https://www.instagram.com/matonense.oficial/" TargetMode="External"/><Relationship Id="rId24" Type="http://schemas.openxmlformats.org/officeDocument/2006/relationships/hyperlink" Target="https://www.instagram.com/ecjacuipense/" TargetMode="External"/><Relationship Id="rId23" Type="http://schemas.openxmlformats.org/officeDocument/2006/relationships/hyperlink" Target="https://www.instagram.com/fastclubeoficial/" TargetMode="External"/><Relationship Id="rId129" Type="http://schemas.openxmlformats.org/officeDocument/2006/relationships/drawing" Target="../drawings/drawing2.xml"/><Relationship Id="rId128" Type="http://schemas.openxmlformats.org/officeDocument/2006/relationships/hyperlink" Target="https://www.instagram.com/realbrasiliaoficial/" TargetMode="External"/><Relationship Id="rId127" Type="http://schemas.openxmlformats.org/officeDocument/2006/relationships/hyperlink" Target="https://www.instagram.com/capivariano/" TargetMode="External"/><Relationship Id="rId126" Type="http://schemas.openxmlformats.org/officeDocument/2006/relationships/hyperlink" Target="https://www.instagram.com/coritiba/" TargetMode="External"/><Relationship Id="rId26" Type="http://schemas.openxmlformats.org/officeDocument/2006/relationships/hyperlink" Target="https://www.instagram.com/criciumaoficial/" TargetMode="External"/><Relationship Id="rId121" Type="http://schemas.openxmlformats.org/officeDocument/2006/relationships/hyperlink" Target="https://www.instagram.com/oficialjuventus/" TargetMode="External"/><Relationship Id="rId25" Type="http://schemas.openxmlformats.org/officeDocument/2006/relationships/hyperlink" Target="https://www.instagram.com/comercialfcoficial/" TargetMode="External"/><Relationship Id="rId120" Type="http://schemas.openxmlformats.org/officeDocument/2006/relationships/hyperlink" Target="https://www.instagram.com/caserranense/" TargetMode="External"/><Relationship Id="rId28" Type="http://schemas.openxmlformats.org/officeDocument/2006/relationships/hyperlink" Target="https://www.instagram.com/chapadinhafutebolclube/" TargetMode="External"/><Relationship Id="rId27" Type="http://schemas.openxmlformats.org/officeDocument/2006/relationships/hyperlink" Target="https://www.instagram.com/oficialnifc/" TargetMode="External"/><Relationship Id="rId125" Type="http://schemas.openxmlformats.org/officeDocument/2006/relationships/hyperlink" Target="https://www.instagram.com/nacionalacsp/" TargetMode="External"/><Relationship Id="rId29" Type="http://schemas.openxmlformats.org/officeDocument/2006/relationships/hyperlink" Target="https://www.instagram.com/afeoficial/" TargetMode="External"/><Relationship Id="rId124" Type="http://schemas.openxmlformats.org/officeDocument/2006/relationships/hyperlink" Target="https://www.instagram.com/canaasportclube/" TargetMode="External"/><Relationship Id="rId123" Type="http://schemas.openxmlformats.org/officeDocument/2006/relationships/hyperlink" Target="https://www.instagram.com/briosaoficial/" TargetMode="External"/><Relationship Id="rId122" Type="http://schemas.openxmlformats.org/officeDocument/2006/relationships/hyperlink" Target="https://www.instagram.com/crboficial/" TargetMode="External"/><Relationship Id="rId95" Type="http://schemas.openxmlformats.org/officeDocument/2006/relationships/hyperlink" Target="https://www.instagram.com/rioclarofco/" TargetMode="External"/><Relationship Id="rId94" Type="http://schemas.openxmlformats.org/officeDocument/2006/relationships/hyperlink" Target="https://www.instagram.com/vascodagama/" TargetMode="External"/><Relationship Id="rId97" Type="http://schemas.openxmlformats.org/officeDocument/2006/relationships/hyperlink" Target="https://www.instagram.com/uniaomogi/" TargetMode="External"/><Relationship Id="rId96" Type="http://schemas.openxmlformats.org/officeDocument/2006/relationships/hyperlink" Target="https://www.instagram.com/lagarto.fc/" TargetMode="External"/><Relationship Id="rId11" Type="http://schemas.openxmlformats.org/officeDocument/2006/relationships/hyperlink" Target="https://www.instagram.com/taguatingaec/" TargetMode="External"/><Relationship Id="rId99" Type="http://schemas.openxmlformats.org/officeDocument/2006/relationships/hyperlink" Target="https://www.instagram.com/portuguesaoficial/" TargetMode="External"/><Relationship Id="rId10" Type="http://schemas.openxmlformats.org/officeDocument/2006/relationships/hyperlink" Target="https://www.instagram.com/sportrecife/" TargetMode="External"/><Relationship Id="rId98" Type="http://schemas.openxmlformats.org/officeDocument/2006/relationships/hyperlink" Target="https://www.instagram.com/scinternacional/" TargetMode="External"/><Relationship Id="rId13" Type="http://schemas.openxmlformats.org/officeDocument/2006/relationships/hyperlink" Target="https://www.instagram.com/calinenseoficial/" TargetMode="External"/><Relationship Id="rId12" Type="http://schemas.openxmlformats.org/officeDocument/2006/relationships/hyperlink" Target="https://www.instagram.com/confiancaoficial/" TargetMode="External"/><Relationship Id="rId91" Type="http://schemas.openxmlformats.org/officeDocument/2006/relationships/hyperlink" Target="https://www.instagram.com/ecsantoandre/" TargetMode="External"/><Relationship Id="rId90" Type="http://schemas.openxmlformats.org/officeDocument/2006/relationships/hyperlink" Target="https://www.instagram.com/jec_oficial/" TargetMode="External"/><Relationship Id="rId93" Type="http://schemas.openxmlformats.org/officeDocument/2006/relationships/hyperlink" Target="https://www.instagram.com/fcskabrasil/" TargetMode="External"/><Relationship Id="rId92" Type="http://schemas.openxmlformats.org/officeDocument/2006/relationships/hyperlink" Target="https://www.instagram.com/sportclubecamacariense/" TargetMode="External"/><Relationship Id="rId118" Type="http://schemas.openxmlformats.org/officeDocument/2006/relationships/hyperlink" Target="https://www.instagram.com/nauticope/" TargetMode="External"/><Relationship Id="rId117" Type="http://schemas.openxmlformats.org/officeDocument/2006/relationships/hyperlink" Target="https://www.instagram.com/ibrachinafc/" TargetMode="External"/><Relationship Id="rId116" Type="http://schemas.openxmlformats.org/officeDocument/2006/relationships/hyperlink" Target="https://www.instagram.com/fortefc.es/" TargetMode="External"/><Relationship Id="rId115" Type="http://schemas.openxmlformats.org/officeDocument/2006/relationships/hyperlink" Target="https://www.instagram.com/florestaec/" TargetMode="External"/><Relationship Id="rId119" Type="http://schemas.openxmlformats.org/officeDocument/2006/relationships/hyperlink" Target="https://www.instagram.com/interdelimeiraoficial/" TargetMode="External"/><Relationship Id="rId15" Type="http://schemas.openxmlformats.org/officeDocument/2006/relationships/hyperlink" Target="https://www.instagram.com/andiraec/" TargetMode="External"/><Relationship Id="rId110" Type="http://schemas.openxmlformats.org/officeDocument/2006/relationships/hyperlink" Target="https://www.instagram.com/palmeiras/" TargetMode="External"/><Relationship Id="rId14" Type="http://schemas.openxmlformats.org/officeDocument/2006/relationships/hyperlink" Target="https://www.instagram.com/atletico/" TargetMode="External"/><Relationship Id="rId17" Type="http://schemas.openxmlformats.org/officeDocument/2006/relationships/hyperlink" Target="https://www.instagram.com/aafrancana/" TargetMode="External"/><Relationship Id="rId16" Type="http://schemas.openxmlformats.org/officeDocument/2006/relationships/hyperlink" Target="https://www.instagram.com/desportivoalianca/" TargetMode="External"/><Relationship Id="rId19" Type="http://schemas.openxmlformats.org/officeDocument/2006/relationships/hyperlink" Target="https://www.instagram.com/pontepretaoficial/" TargetMode="External"/><Relationship Id="rId114" Type="http://schemas.openxmlformats.org/officeDocument/2006/relationships/hyperlink" Target="https://www.instagram.com/flamengo/" TargetMode="External"/><Relationship Id="rId18" Type="http://schemas.openxmlformats.org/officeDocument/2006/relationships/hyperlink" Target="https://www.instagram.com/ecjuventude/" TargetMode="External"/><Relationship Id="rId113" Type="http://schemas.openxmlformats.org/officeDocument/2006/relationships/hyperlink" Target="https://www.instagram.com/oestefc_barueri/" TargetMode="External"/><Relationship Id="rId112" Type="http://schemas.openxmlformats.org/officeDocument/2006/relationships/hyperlink" Target="https://www.instagram.com/assucamaleao/" TargetMode="External"/><Relationship Id="rId111" Type="http://schemas.openxmlformats.org/officeDocument/2006/relationships/hyperlink" Target="https://www.instagram.com/realariquemes.oficial/" TargetMode="External"/><Relationship Id="rId84" Type="http://schemas.openxmlformats.org/officeDocument/2006/relationships/hyperlink" Target="https://www.instagram.com/cse.oficial/" TargetMode="External"/><Relationship Id="rId83" Type="http://schemas.openxmlformats.org/officeDocument/2006/relationships/hyperlink" Target="https://www.instagram.com/desportivaperilima/" TargetMode="External"/><Relationship Id="rId86" Type="http://schemas.openxmlformats.org/officeDocument/2006/relationships/hyperlink" Target="https://www.instagram.com/londrinaec/" TargetMode="External"/><Relationship Id="rId85" Type="http://schemas.openxmlformats.org/officeDocument/2006/relationships/hyperlink" Target="https://www.instagram.com/ecsaobernardo/" TargetMode="External"/><Relationship Id="rId88" Type="http://schemas.openxmlformats.org/officeDocument/2006/relationships/hyperlink" Target="https://www.instagram.com/asterbrasiloficial/" TargetMode="External"/><Relationship Id="rId87" Type="http://schemas.openxmlformats.org/officeDocument/2006/relationships/hyperlink" Target="https://www.instagram.com/ecsaobento1913/" TargetMode="External"/><Relationship Id="rId89" Type="http://schemas.openxmlformats.org/officeDocument/2006/relationships/hyperlink" Target="https://www.instagram.com/osascoaudax/" TargetMode="External"/><Relationship Id="rId80" Type="http://schemas.openxmlformats.org/officeDocument/2006/relationships/hyperlink" Target="https://www.instagram.com/palmasfr" TargetMode="External"/><Relationship Id="rId82" Type="http://schemas.openxmlformats.org/officeDocument/2006/relationships/hyperlink" Target="https://www.instagram.com/saopaulofc/" TargetMode="External"/><Relationship Id="rId81" Type="http://schemas.openxmlformats.org/officeDocument/2006/relationships/hyperlink" Target="https://www.instagram.com/adscoficial/" TargetMode="External"/><Relationship Id="rId1" Type="http://schemas.openxmlformats.org/officeDocument/2006/relationships/hyperlink" Target="https://www.instagram.com/votuporanguenseoficial" TargetMode="External"/><Relationship Id="rId2" Type="http://schemas.openxmlformats.org/officeDocument/2006/relationships/hyperlink" Target="https://www.instagram.com/ecbahia" TargetMode="External"/><Relationship Id="rId3" Type="http://schemas.openxmlformats.org/officeDocument/2006/relationships/hyperlink" Target="https://www.instagram.com/atleticomonteazul" TargetMode="External"/><Relationship Id="rId4" Type="http://schemas.openxmlformats.org/officeDocument/2006/relationships/hyperlink" Target="https://www.instagram.com/atlmatogrossense/" TargetMode="External"/><Relationship Id="rId9" Type="http://schemas.openxmlformats.org/officeDocument/2006/relationships/hyperlink" Target="https://www.instagram.com/mirassolfc/" TargetMode="External"/><Relationship Id="rId5" Type="http://schemas.openxmlformats.org/officeDocument/2006/relationships/hyperlink" Target="https://www.instagram.com/tanabiesporte" TargetMode="External"/><Relationship Id="rId6" Type="http://schemas.openxmlformats.org/officeDocument/2006/relationships/hyperlink" Target="https://www.instagram.com/vilanovafc/" TargetMode="External"/><Relationship Id="rId7" Type="http://schemas.openxmlformats.org/officeDocument/2006/relationships/hyperlink" Target="https://www.instagram.com/guaranifc_oficial/" TargetMode="External"/><Relationship Id="rId8" Type="http://schemas.openxmlformats.org/officeDocument/2006/relationships/hyperlink" Target="https://www.instagram.com/aquidauanensefc" TargetMode="External"/><Relationship Id="rId73" Type="http://schemas.openxmlformats.org/officeDocument/2006/relationships/hyperlink" Target="https://www.instagram.com/jaguariuna_fc" TargetMode="External"/><Relationship Id="rId72" Type="http://schemas.openxmlformats.org/officeDocument/2006/relationships/hyperlink" Target="https://www.instagram.com/bragantinoclubedopara" TargetMode="External"/><Relationship Id="rId75" Type="http://schemas.openxmlformats.org/officeDocument/2006/relationships/hyperlink" Target="https://www.instagram.com/redbullbragantino" TargetMode="External"/><Relationship Id="rId74" Type="http://schemas.openxmlformats.org/officeDocument/2006/relationships/hyperlink" Target="https://www.instagram.com/abcfc" TargetMode="External"/><Relationship Id="rId77" Type="http://schemas.openxmlformats.org/officeDocument/2006/relationships/hyperlink" Target="https://www.instagram.com/esportivaitapirense" TargetMode="External"/><Relationship Id="rId76" Type="http://schemas.openxmlformats.org/officeDocument/2006/relationships/hyperlink" Target="https://www.instagram.com/fluminense.ec" TargetMode="External"/><Relationship Id="rId79" Type="http://schemas.openxmlformats.org/officeDocument/2006/relationships/hyperlink" Target="https://www.instagram.com/retrofcbrasil" TargetMode="External"/><Relationship Id="rId78" Type="http://schemas.openxmlformats.org/officeDocument/2006/relationships/hyperlink" Target="https://www.instagram.com/cruzeiro" TargetMode="External"/><Relationship Id="rId71" Type="http://schemas.openxmlformats.org/officeDocument/2006/relationships/hyperlink" Target="https://www.instagram.com/saobernardo_fc" TargetMode="External"/><Relationship Id="rId70" Type="http://schemas.openxmlformats.org/officeDocument/2006/relationships/hyperlink" Target="https://www.instagram.com/cearasc" TargetMode="External"/><Relationship Id="rId62" Type="http://schemas.openxmlformats.org/officeDocument/2006/relationships/hyperlink" Target="https://www.instagram.com/fortalezaec/" TargetMode="External"/><Relationship Id="rId61" Type="http://schemas.openxmlformats.org/officeDocument/2006/relationships/hyperlink" Target="https://www.instagram.com/ecuniaosuzano/" TargetMode="External"/><Relationship Id="rId64" Type="http://schemas.openxmlformats.org/officeDocument/2006/relationships/hyperlink" Target="https://www.instagram.com/galodooesteoficial/" TargetMode="External"/><Relationship Id="rId63" Type="http://schemas.openxmlformats.org/officeDocument/2006/relationships/hyperlink" Target="https://www.instagram.com/ituanofc/" TargetMode="External"/><Relationship Id="rId66" Type="http://schemas.openxmlformats.org/officeDocument/2006/relationships/hyperlink" Target="https://www.instagram.com/goiasoficial/" TargetMode="External"/><Relationship Id="rId65" Type="http://schemas.openxmlformats.org/officeDocument/2006/relationships/hyperlink" Target="https://www.instagram.com/desportivobrasil/" TargetMode="External"/><Relationship Id="rId68" Type="http://schemas.openxmlformats.org/officeDocument/2006/relationships/hyperlink" Target="https://www.instagram.com/iapefcoficial/" TargetMode="External"/><Relationship Id="rId67" Type="http://schemas.openxmlformats.org/officeDocument/2006/relationships/hyperlink" Target="https://www.instagram.com/botafogosp/" TargetMode="External"/><Relationship Id="rId60" Type="http://schemas.openxmlformats.org/officeDocument/2006/relationships/hyperlink" Target="https://www.instagram.com/resendefc/" TargetMode="External"/><Relationship Id="rId69" Type="http://schemas.openxmlformats.org/officeDocument/2006/relationships/hyperlink" Target="https://www.instagram.com/paulistafc" TargetMode="External"/><Relationship Id="rId51" Type="http://schemas.openxmlformats.org/officeDocument/2006/relationships/hyperlink" Target="https://www.instagram.com/xvpiracicaba/" TargetMode="External"/><Relationship Id="rId50" Type="http://schemas.openxmlformats.org/officeDocument/2006/relationships/hyperlink" Target="https://www.instagram.com/ecvitoria/" TargetMode="External"/><Relationship Id="rId53" Type="http://schemas.openxmlformats.org/officeDocument/2006/relationships/hyperlink" Target="https://www.instagram.com/ec.taubate/" TargetMode="External"/><Relationship Id="rId52" Type="http://schemas.openxmlformats.org/officeDocument/2006/relationships/hyperlink" Target="https://www.instagram.com/saojosefutebol/" TargetMode="External"/><Relationship Id="rId55" Type="http://schemas.openxmlformats.org/officeDocument/2006/relationships/hyperlink" Target="https://www.instagram.com/petrolinasfc/" TargetMode="External"/><Relationship Id="rId54" Type="http://schemas.openxmlformats.org/officeDocument/2006/relationships/hyperlink" Target="https://www.instagram.com/botafogo/" TargetMode="External"/><Relationship Id="rId57" Type="http://schemas.openxmlformats.org/officeDocument/2006/relationships/hyperlink" Target="https://www.instagram.com/saojoseecoficial/" TargetMode="External"/><Relationship Id="rId56" Type="http://schemas.openxmlformats.org/officeDocument/2006/relationships/hyperlink" Target="https://www.instagram.com/aparecidenseoficial_/" TargetMode="External"/><Relationship Id="rId59" Type="http://schemas.openxmlformats.org/officeDocument/2006/relationships/hyperlink" Target="https://www.instagram.com/riveracoficial/" TargetMode="External"/><Relationship Id="rId58" Type="http://schemas.openxmlformats.org/officeDocument/2006/relationships/hyperlink" Target="https://www.instagram.com/corinthians/" TargetMode="Externa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57"/>
  </cols>
  <sheetData>
    <row r="2">
      <c r="B2" s="1" t="s">
        <v>0</v>
      </c>
    </row>
    <row r="3">
      <c r="B3" s="2" t="s">
        <v>1</v>
      </c>
    </row>
    <row r="4">
      <c r="B4" s="2" t="s">
        <v>2</v>
      </c>
    </row>
    <row r="5">
      <c r="B5" s="3"/>
    </row>
    <row r="6">
      <c r="B6" s="1" t="s">
        <v>3</v>
      </c>
    </row>
  </sheetData>
  <hyperlinks>
    <hyperlink r:id="rId1" ref="B3"/>
    <hyperlink r:id="rId2" ref="B4"/>
  </hyperlin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E+</v>
      </c>
      <c r="C3" s="27" t="s">
        <v>70</v>
      </c>
      <c r="D3" s="28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0.23</v>
      </c>
      <c r="E3" s="28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0.25</v>
      </c>
      <c r="F3" s="28">
        <f t="shared" ref="F3:F26" si="2">1-D3-E3</f>
        <v>0.52</v>
      </c>
      <c r="G3" s="27" t="s">
        <v>65</v>
      </c>
      <c r="H3" s="26" t="str">
        <f>OFFSET(Equipes!D$2,MATCH(G3,Equipes!D$3:D$132,0),1)</f>
        <v>D+</v>
      </c>
      <c r="I3" s="29">
        <f t="shared" ref="I3:K3" si="1">1/D3</f>
        <v>4.347826087</v>
      </c>
      <c r="J3" s="29">
        <f t="shared" si="1"/>
        <v>4</v>
      </c>
      <c r="K3" s="29">
        <f t="shared" si="1"/>
        <v>1.923076923</v>
      </c>
      <c r="L3" s="26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0.5</v>
      </c>
      <c r="M3" s="26">
        <f t="shared" ref="M3:M26" si="4">-L3</f>
        <v>-0.5</v>
      </c>
      <c r="N3" s="30"/>
      <c r="O3" s="31"/>
    </row>
    <row r="4" ht="15.75" customHeight="1">
      <c r="B4" s="26" t="str">
        <f>OFFSET(Equipes!D$2,MATCH(C4,Equipes!D$3:D$132,0),1)</f>
        <v>B-</v>
      </c>
      <c r="C4" s="27" t="s">
        <v>58</v>
      </c>
      <c r="D4" s="28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0.42</v>
      </c>
      <c r="E4" s="28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0.27</v>
      </c>
      <c r="F4" s="28">
        <f t="shared" si="2"/>
        <v>0.31</v>
      </c>
      <c r="G4" s="27" t="s">
        <v>62</v>
      </c>
      <c r="H4" s="26" t="str">
        <f>OFFSET(Equipes!D$2,MATCH(G4,Equipes!D$3:D$132,0),1)</f>
        <v>C+</v>
      </c>
      <c r="I4" s="29">
        <f t="shared" ref="I4:K4" si="3">1/D4</f>
        <v>2.380952381</v>
      </c>
      <c r="J4" s="29">
        <f t="shared" si="3"/>
        <v>3.703703704</v>
      </c>
      <c r="K4" s="29">
        <f t="shared" si="3"/>
        <v>3.225806452</v>
      </c>
      <c r="L4" s="26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-0.25</v>
      </c>
      <c r="M4" s="26">
        <f t="shared" si="4"/>
        <v>0.25</v>
      </c>
      <c r="N4" s="30"/>
      <c r="O4" s="31"/>
    </row>
    <row r="5" ht="15.75" customHeight="1">
      <c r="B5" s="26" t="str">
        <f>OFFSET(Equipes!D$2,MATCH(C5,Equipes!D$3:D$132,0),1)</f>
        <v>E</v>
      </c>
      <c r="C5" s="27" t="s">
        <v>84</v>
      </c>
      <c r="D5" s="28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0.4</v>
      </c>
      <c r="E5" s="28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0.29</v>
      </c>
      <c r="F5" s="28">
        <f t="shared" si="2"/>
        <v>0.31</v>
      </c>
      <c r="G5" s="27" t="s">
        <v>81</v>
      </c>
      <c r="H5" s="26" t="str">
        <f>OFFSET(Equipes!D$2,MATCH(G5,Equipes!D$3:D$132,0),1)</f>
        <v>E-</v>
      </c>
      <c r="I5" s="29">
        <f t="shared" ref="I5:K5" si="5">1/D5</f>
        <v>2.5</v>
      </c>
      <c r="J5" s="29">
        <f t="shared" si="5"/>
        <v>3.448275862</v>
      </c>
      <c r="K5" s="29">
        <f t="shared" si="5"/>
        <v>3.225806452</v>
      </c>
      <c r="L5" s="26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-0.25</v>
      </c>
      <c r="M5" s="26">
        <f t="shared" si="4"/>
        <v>0.25</v>
      </c>
      <c r="N5" s="30"/>
      <c r="O5" s="31"/>
    </row>
    <row r="6" ht="15.75" customHeight="1">
      <c r="B6" s="26" t="str">
        <f>OFFSET(Equipes!D$2,MATCH(C6,Equipes!D$3:D$132,0),1)</f>
        <v>C-</v>
      </c>
      <c r="C6" s="27" t="s">
        <v>74</v>
      </c>
      <c r="D6" s="28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0.11</v>
      </c>
      <c r="E6" s="28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0.18</v>
      </c>
      <c r="F6" s="28">
        <f t="shared" si="2"/>
        <v>0.71</v>
      </c>
      <c r="G6" s="27" t="s">
        <v>76</v>
      </c>
      <c r="H6" s="26" t="str">
        <f>OFFSET(Equipes!D$2,MATCH(G6,Equipes!D$3:D$132,0),1)</f>
        <v>A</v>
      </c>
      <c r="I6" s="29">
        <f t="shared" ref="I6:K6" si="6">1/D6</f>
        <v>9.090909091</v>
      </c>
      <c r="J6" s="29">
        <f t="shared" si="6"/>
        <v>5.555555556</v>
      </c>
      <c r="K6" s="29">
        <f t="shared" si="6"/>
        <v>1.408450704</v>
      </c>
      <c r="L6" s="26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1.5</v>
      </c>
      <c r="M6" s="26">
        <f t="shared" si="4"/>
        <v>-1.5</v>
      </c>
      <c r="N6" s="30"/>
      <c r="O6" s="31"/>
    </row>
    <row r="7" ht="15.75" customHeight="1">
      <c r="B7" s="26" t="str">
        <f>OFFSET(Equipes!D$2,MATCH(C7,Equipes!D$3:D$132,0),1)</f>
        <v>C</v>
      </c>
      <c r="C7" s="27" t="s">
        <v>293</v>
      </c>
      <c r="D7" s="28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0.65</v>
      </c>
      <c r="E7" s="28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0.2</v>
      </c>
      <c r="F7" s="28">
        <f t="shared" si="2"/>
        <v>0.15</v>
      </c>
      <c r="G7" s="27" t="s">
        <v>613</v>
      </c>
      <c r="H7" s="26" t="str">
        <f>OFFSET(Equipes!D$2,MATCH(G7,Equipes!D$3:D$132,0),1)</f>
        <v>E+</v>
      </c>
      <c r="I7" s="29">
        <f t="shared" ref="I7:K7" si="7">1/D7</f>
        <v>1.538461538</v>
      </c>
      <c r="J7" s="29">
        <f t="shared" si="7"/>
        <v>5</v>
      </c>
      <c r="K7" s="29">
        <f t="shared" si="7"/>
        <v>6.666666667</v>
      </c>
      <c r="L7" s="26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-1.25</v>
      </c>
      <c r="M7" s="26">
        <f t="shared" si="4"/>
        <v>1.25</v>
      </c>
      <c r="N7" s="30"/>
      <c r="O7" s="31"/>
    </row>
    <row r="8" ht="15.75" customHeight="1">
      <c r="B8" s="26" t="str">
        <f>OFFSET(Equipes!D$2,MATCH(C8,Equipes!D$3:D$132,0),1)</f>
        <v>C-</v>
      </c>
      <c r="C8" s="32" t="s">
        <v>300</v>
      </c>
      <c r="D8" s="28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0.27</v>
      </c>
      <c r="E8" s="28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0.28</v>
      </c>
      <c r="F8" s="28">
        <f t="shared" si="2"/>
        <v>0.45</v>
      </c>
      <c r="G8" s="27" t="s">
        <v>296</v>
      </c>
      <c r="H8" s="26" t="str">
        <f>OFFSET(Equipes!D$2,MATCH(G8,Equipes!D$3:D$132,0),1)</f>
        <v>C+</v>
      </c>
      <c r="I8" s="29">
        <f t="shared" ref="I8:K8" si="8">1/D8</f>
        <v>3.703703704</v>
      </c>
      <c r="J8" s="29">
        <f t="shared" si="8"/>
        <v>3.571428571</v>
      </c>
      <c r="K8" s="29">
        <f t="shared" si="8"/>
        <v>2.222222222</v>
      </c>
      <c r="L8" s="26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0.25</v>
      </c>
      <c r="M8" s="26">
        <f t="shared" si="4"/>
        <v>-0.25</v>
      </c>
      <c r="N8" s="30"/>
      <c r="O8" s="31"/>
    </row>
    <row r="9" ht="15.75" customHeight="1">
      <c r="B9" s="26" t="str">
        <f>OFFSET(Equipes!D$2,MATCH(C9,Equipes!D$3:D$132,0),1)</f>
        <v>C</v>
      </c>
      <c r="C9" s="33" t="s">
        <v>308</v>
      </c>
      <c r="D9" s="28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0.56</v>
      </c>
      <c r="E9" s="28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0.24</v>
      </c>
      <c r="F9" s="28">
        <f t="shared" si="2"/>
        <v>0.2</v>
      </c>
      <c r="G9" s="27" t="s">
        <v>321</v>
      </c>
      <c r="H9" s="26" t="str">
        <f>OFFSET(Equipes!D$2,MATCH(G9,Equipes!D$3:D$132,0),1)</f>
        <v>D-</v>
      </c>
      <c r="I9" s="29">
        <f t="shared" ref="I9:K9" si="9">1/D9</f>
        <v>1.785714286</v>
      </c>
      <c r="J9" s="29">
        <f t="shared" si="9"/>
        <v>4.166666667</v>
      </c>
      <c r="K9" s="29">
        <f t="shared" si="9"/>
        <v>5</v>
      </c>
      <c r="L9" s="26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-0.75</v>
      </c>
      <c r="M9" s="26">
        <f t="shared" si="4"/>
        <v>0.75</v>
      </c>
      <c r="N9" s="31"/>
      <c r="O9" s="31"/>
    </row>
    <row r="10" ht="15.75" customHeight="1">
      <c r="B10" s="26" t="str">
        <f>OFFSET(Equipes!D$2,MATCH(C10,Equipes!D$3:D$132,0),1)</f>
        <v>C+</v>
      </c>
      <c r="C10" s="33" t="s">
        <v>317</v>
      </c>
      <c r="D10" s="28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0.4</v>
      </c>
      <c r="E10" s="28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0.29</v>
      </c>
      <c r="F10" s="28">
        <f t="shared" si="2"/>
        <v>0.31</v>
      </c>
      <c r="G10" s="27" t="s">
        <v>313</v>
      </c>
      <c r="H10" s="26" t="str">
        <f>OFFSET(Equipes!D$2,MATCH(G10,Equipes!D$3:D$132,0),1)</f>
        <v>C</v>
      </c>
      <c r="I10" s="29">
        <f t="shared" ref="I10:K10" si="10">1/D10</f>
        <v>2.5</v>
      </c>
      <c r="J10" s="29">
        <f t="shared" si="10"/>
        <v>3.448275862</v>
      </c>
      <c r="K10" s="29">
        <f t="shared" si="10"/>
        <v>3.225806452</v>
      </c>
      <c r="L10" s="26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-0.25</v>
      </c>
      <c r="M10" s="26">
        <f t="shared" si="4"/>
        <v>0.25</v>
      </c>
      <c r="N10" s="30"/>
      <c r="O10" s="31"/>
    </row>
    <row r="11" ht="15.75" customHeight="1">
      <c r="B11" s="26" t="str">
        <f>OFFSET(Equipes!D$2,MATCH(C11,Equipes!D$3:D$132,0),1)</f>
        <v>D</v>
      </c>
      <c r="C11" s="33" t="s">
        <v>349</v>
      </c>
      <c r="D11" s="28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0.13</v>
      </c>
      <c r="E11" s="28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0.19</v>
      </c>
      <c r="F11" s="28">
        <f t="shared" si="2"/>
        <v>0.68</v>
      </c>
      <c r="G11" s="27" t="s">
        <v>346</v>
      </c>
      <c r="H11" s="26" t="str">
        <f>OFFSET(Equipes!D$2,MATCH(G11,Equipes!D$3:D$132,0),1)</f>
        <v>B</v>
      </c>
      <c r="I11" s="29">
        <f t="shared" ref="I11:K11" si="11">1/D11</f>
        <v>7.692307692</v>
      </c>
      <c r="J11" s="29">
        <f t="shared" si="11"/>
        <v>5.263157895</v>
      </c>
      <c r="K11" s="29">
        <f t="shared" si="11"/>
        <v>1.470588235</v>
      </c>
      <c r="L11" s="26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1.5</v>
      </c>
      <c r="M11" s="26">
        <f t="shared" si="4"/>
        <v>-1.5</v>
      </c>
      <c r="N11" s="30"/>
      <c r="O11" s="31"/>
    </row>
    <row r="12" ht="15.75" customHeight="1">
      <c r="B12" s="26" t="str">
        <f>OFFSET(Equipes!D$2,MATCH(C12,Equipes!D$3:D$132,0),1)</f>
        <v>D+</v>
      </c>
      <c r="C12" s="27" t="s">
        <v>341</v>
      </c>
      <c r="D12" s="28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0.45</v>
      </c>
      <c r="E12" s="28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0.28</v>
      </c>
      <c r="F12" s="28">
        <f t="shared" si="2"/>
        <v>0.27</v>
      </c>
      <c r="G12" s="27" t="s">
        <v>352</v>
      </c>
      <c r="H12" s="26" t="str">
        <f>OFFSET(Equipes!D$2,MATCH(G12,Equipes!D$3:D$132,0),1)</f>
        <v>D-</v>
      </c>
      <c r="I12" s="29">
        <f t="shared" ref="I12:K12" si="12">1/D12</f>
        <v>2.222222222</v>
      </c>
      <c r="J12" s="29">
        <f t="shared" si="12"/>
        <v>3.571428571</v>
      </c>
      <c r="K12" s="29">
        <f t="shared" si="12"/>
        <v>3.703703704</v>
      </c>
      <c r="L12" s="26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-0.25</v>
      </c>
      <c r="M12" s="26">
        <f t="shared" si="4"/>
        <v>0.25</v>
      </c>
      <c r="N12" s="30"/>
      <c r="O12" s="31"/>
    </row>
    <row r="13" ht="15.75" customHeight="1">
      <c r="B13" s="26" t="str">
        <f>OFFSET(Equipes!D$2,MATCH(C13,Equipes!D$3:D$132,0),1)</f>
        <v>C</v>
      </c>
      <c r="C13" s="27" t="s">
        <v>357</v>
      </c>
      <c r="D13" s="28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0.65</v>
      </c>
      <c r="E13" s="28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0.2</v>
      </c>
      <c r="F13" s="28">
        <f t="shared" si="2"/>
        <v>0.15</v>
      </c>
      <c r="G13" s="27" t="s">
        <v>368</v>
      </c>
      <c r="H13" s="26" t="str">
        <f>OFFSET(Equipes!D$2,MATCH(G13,Equipes!D$3:D$132,0),1)</f>
        <v>E+</v>
      </c>
      <c r="I13" s="29">
        <f t="shared" ref="I13:K13" si="13">1/D13</f>
        <v>1.538461538</v>
      </c>
      <c r="J13" s="29">
        <f t="shared" si="13"/>
        <v>5</v>
      </c>
      <c r="K13" s="29">
        <f t="shared" si="13"/>
        <v>6.666666667</v>
      </c>
      <c r="L13" s="26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-1.25</v>
      </c>
      <c r="M13" s="26">
        <f t="shared" si="4"/>
        <v>1.25</v>
      </c>
      <c r="N13" s="30"/>
      <c r="O13" s="31"/>
    </row>
    <row r="14" ht="15.75" customHeight="1">
      <c r="B14" s="26" t="str">
        <f>OFFSET(Equipes!D$2,MATCH(C14,Equipes!D$3:D$132,0),1)</f>
        <v>E</v>
      </c>
      <c r="C14" s="27" t="s">
        <v>365</v>
      </c>
      <c r="D14" s="28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0.03</v>
      </c>
      <c r="E14" s="28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0.06</v>
      </c>
      <c r="F14" s="28">
        <f t="shared" si="2"/>
        <v>0.91</v>
      </c>
      <c r="G14" s="27" t="s">
        <v>359</v>
      </c>
      <c r="H14" s="26" t="str">
        <f>OFFSET(Equipes!D$2,MATCH(G14,Equipes!D$3:D$132,0),1)</f>
        <v>A+</v>
      </c>
      <c r="I14" s="29">
        <f t="shared" ref="I14:K14" si="14">1/D14</f>
        <v>33.33333333</v>
      </c>
      <c r="J14" s="29">
        <f t="shared" si="14"/>
        <v>16.66666667</v>
      </c>
      <c r="K14" s="29">
        <f t="shared" si="14"/>
        <v>1.098901099</v>
      </c>
      <c r="L14" s="26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3</v>
      </c>
      <c r="M14" s="26">
        <f t="shared" si="4"/>
        <v>-3</v>
      </c>
      <c r="N14" s="30"/>
      <c r="O14" s="31"/>
    </row>
    <row r="15" ht="15.75" customHeight="1">
      <c r="B15" s="26" t="str">
        <f>OFFSET(Equipes!D$2,MATCH(C15,Equipes!D$3:D$132,0),1)</f>
        <v>D+</v>
      </c>
      <c r="C15" s="27" t="s">
        <v>372</v>
      </c>
      <c r="D15" s="28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0.45</v>
      </c>
      <c r="E15" s="28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0.28</v>
      </c>
      <c r="F15" s="28">
        <f t="shared" si="2"/>
        <v>0.27</v>
      </c>
      <c r="G15" s="27" t="s">
        <v>384</v>
      </c>
      <c r="H15" s="26" t="str">
        <f>OFFSET(Equipes!D$2,MATCH(G15,Equipes!D$3:D$132,0),1)</f>
        <v>D-</v>
      </c>
      <c r="I15" s="29">
        <f t="shared" ref="I15:K15" si="15">1/D15</f>
        <v>2.222222222</v>
      </c>
      <c r="J15" s="29">
        <f t="shared" si="15"/>
        <v>3.571428571</v>
      </c>
      <c r="K15" s="29">
        <f t="shared" si="15"/>
        <v>3.703703704</v>
      </c>
      <c r="L15" s="26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-0.25</v>
      </c>
      <c r="M15" s="26">
        <f t="shared" si="4"/>
        <v>0.25</v>
      </c>
      <c r="N15" s="30"/>
      <c r="O15" s="31"/>
    </row>
    <row r="16" ht="15.75" customHeight="1">
      <c r="B16" s="26" t="str">
        <f>OFFSET(Equipes!D$2,MATCH(C16,Equipes!D$3:D$132,0),1)</f>
        <v>D</v>
      </c>
      <c r="C16" s="27" t="s">
        <v>382</v>
      </c>
      <c r="D16" s="28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0.23</v>
      </c>
      <c r="E16" s="28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0.25</v>
      </c>
      <c r="F16" s="28">
        <f t="shared" si="2"/>
        <v>0.52</v>
      </c>
      <c r="G16" s="27" t="s">
        <v>379</v>
      </c>
      <c r="H16" s="26" t="str">
        <f>OFFSET(Equipes!D$2,MATCH(G16,Equipes!D$3:D$132,0),1)</f>
        <v>C</v>
      </c>
      <c r="I16" s="29">
        <f t="shared" ref="I16:K16" si="16">1/D16</f>
        <v>4.347826087</v>
      </c>
      <c r="J16" s="29">
        <f t="shared" si="16"/>
        <v>4</v>
      </c>
      <c r="K16" s="29">
        <f t="shared" si="16"/>
        <v>1.923076923</v>
      </c>
      <c r="L16" s="26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0.5</v>
      </c>
      <c r="M16" s="26">
        <f t="shared" si="4"/>
        <v>-0.5</v>
      </c>
      <c r="N16" s="30"/>
      <c r="O16" s="31"/>
    </row>
    <row r="17" ht="15.75" customHeight="1">
      <c r="B17" s="26" t="str">
        <f>OFFSET(Equipes!D$2,MATCH(C17,Equipes!D$3:D$132,0),1)</f>
        <v>D</v>
      </c>
      <c r="C17" s="27" t="s">
        <v>414</v>
      </c>
      <c r="D17" s="28">
        <f>IF(B17="A",VLOOKUP(H17,'Tabela %'!$C$3:$D$17,2,FALSE),IF(B17="A+",VLOOKUP(H17,'Tabela %'!$C$18:$D$32,2,FALSE),IF(B17="A-",VLOOKUP(H17,'Tabela %'!$C$33:$D$47,2,FALSE),IF(B17="B",VLOOKUP(H17,'Tabela %'!$C$48:$D$62,2,FALSE),IF(B17="B+",VLOOKUP(H17,'Tabela %'!$C$63:$D$77,2,FALSE),IF(B17="B-",VLOOKUP(H17,'Tabela %'!$C$78:$D$92,2,FALSE),IF(B17="C",VLOOKUP(H17,'Tabela %'!$C$93:$D$107,2,FALSE),IF(B17="C+",VLOOKUP(H17,'Tabela %'!$C$108:$D$122,2,FALSE),IF(B17="C-",VLOOKUP(H17,'Tabela %'!$C$123:$D$137,2,FALSE),IF(B17="D",VLOOKUP(H17,'Tabela %'!$C$138:$D$152,2,FALSE),IF(B17="D+",VLOOKUP(H17,'Tabela %'!$C$153:$D$167,2,FALSE),IF(B17="D-",VLOOKUP(H17,'Tabela %'!$C$168:$D$182,2,FALSE),IF(B17="E",VLOOKUP(H17,'Tabela %'!$C$183:$D$197,2,FALSE),IF(B17="E+",VLOOKUP(H17,'Tabela %'!$C$198:$D$212,2,FALSE),IF(B17="E-",VLOOKUP(H17,'Tabela %'!$C$213:$D$227,2,FALSE),0)))))))))))))))</f>
        <v>0.13</v>
      </c>
      <c r="E17" s="28">
        <f>IF(B17="A",VLOOKUP(H17,'Tabela %'!$C$3:$E$17,3,FALSE),IF(B17="A+",VLOOKUP(H17,'Tabela %'!$C$18:$E$32,3,FALSE),IF(B17="A-",VLOOKUP(H17,'Tabela %'!$C$33:$E$47,3,FALSE),IF(B17="B",VLOOKUP(H17,'Tabela %'!$C$48:$E$62,3,FALSE),IF(B17="B+",VLOOKUP(H17,'Tabela %'!$C$63:$E$77,3,FALSE),IF(B17="B-",VLOOKUP(H17,'Tabela %'!$C$78:$E$92,3,FALSE),IF(B17="C",VLOOKUP(H17,'Tabela %'!$C$93:$E$107,3,FALSE),IF(B17="C+",VLOOKUP(H17,'Tabela %'!$C$108:$E$122,3,FALSE),IF(B17="C-",VLOOKUP(H17,'Tabela %'!$C$123:$E$137,3,FALSE),IF(B17="D",VLOOKUP(H17,'Tabela %'!$C$138:$E$152,3,FALSE),IF(B17="D+",VLOOKUP(H17,'Tabela %'!$C$153:$E$167,3,FALSE),IF(B17="D-",VLOOKUP(H17,'Tabela %'!$C$168:$E$182,3,FALSE),IF(B17="E",VLOOKUP(H17,'Tabela %'!$C$183:$E$197,3,FALSE),IF(B17="E+",VLOOKUP(H17,'Tabela %'!$C$198:$E$212,3,FALSE),IF(B17="E-",VLOOKUP(H17,'Tabela %'!$C$213:$E$227,3,FALSE),0)))))))))))))))</f>
        <v>0.19</v>
      </c>
      <c r="F17" s="28">
        <f t="shared" si="2"/>
        <v>0.68</v>
      </c>
      <c r="G17" s="27" t="s">
        <v>409</v>
      </c>
      <c r="H17" s="26" t="str">
        <f>OFFSET(Equipes!D$2,MATCH(G17,Equipes!D$3:D$132,0),1)</f>
        <v>B</v>
      </c>
      <c r="I17" s="29">
        <f t="shared" ref="I17:K17" si="17">1/D17</f>
        <v>7.692307692</v>
      </c>
      <c r="J17" s="29">
        <f t="shared" si="17"/>
        <v>5.263157895</v>
      </c>
      <c r="K17" s="29">
        <f t="shared" si="17"/>
        <v>1.470588235</v>
      </c>
      <c r="L17" s="26">
        <f>IF(B17="A",VLOOKUP(H17,'Tabela %'!$C$3:$G$17,5,FALSE),IF(B17="A+",VLOOKUP(H17,'Tabela %'!$C$18:$G$32,5,FALSE),IF(B17="A-",VLOOKUP(H17,'Tabela %'!$C$33:$G$47,5,FALSE),IF(B17="B",VLOOKUP(H17,'Tabela %'!$C$48:$G$62,5,FALSE),IF(B17="B+",VLOOKUP(H17,'Tabela %'!$C$63:$G$77,5,FALSE),IF(B17="B-",VLOOKUP(H17,'Tabela %'!$C$78:$G$92,5,FALSE),IF(B17="C",VLOOKUP(H17,'Tabela %'!$C$93:$G$107,5,FALSE),IF(B17="C+",VLOOKUP(H17,'Tabela %'!$C$108:$G$122,5,FALSE),IF(B17="C-",VLOOKUP(H17,'Tabela %'!$C$123:$G$137,5,FALSE),IF(B17="D",VLOOKUP(H17,'Tabela %'!$C$138:$G$152,5,FALSE),IF(B17="D+",VLOOKUP(H17,'Tabela %'!$C$153:$G$167,5,FALSE),IF(B17="D-",VLOOKUP(H17,'Tabela %'!$C$168:$G$182,5,FALSE),IF(B17="E",VLOOKUP(H17,'Tabela %'!$C$183:$G$197,5,FALSE),IF(B17="E+",VLOOKUP(H17,'Tabela %'!$C$198:$G$212,5,FALSE),IF(B17="E-",VLOOKUP(H17,'Tabela %'!$C$213:$G$227,5,FALSE),0)))))))))))))))</f>
        <v>1.5</v>
      </c>
      <c r="M17" s="26">
        <f t="shared" si="4"/>
        <v>-1.5</v>
      </c>
      <c r="N17" s="30"/>
      <c r="O17" s="31"/>
    </row>
    <row r="18" ht="15.75" customHeight="1">
      <c r="B18" s="26" t="str">
        <f>OFFSET(Equipes!D$2,MATCH(C18,Equipes!D$3:D$132,0),1)</f>
        <v>C+</v>
      </c>
      <c r="C18" s="27" t="s">
        <v>611</v>
      </c>
      <c r="D18" s="28">
        <f>IF(B18="A",VLOOKUP(H18,'Tabela %'!$C$3:$D$17,2,FALSE),IF(B18="A+",VLOOKUP(H18,'Tabela %'!$C$18:$D$32,2,FALSE),IF(B18="A-",VLOOKUP(H18,'Tabela %'!$C$33:$D$47,2,FALSE),IF(B18="B",VLOOKUP(H18,'Tabela %'!$C$48:$D$62,2,FALSE),IF(B18="B+",VLOOKUP(H18,'Tabela %'!$C$63:$D$77,2,FALSE),IF(B18="B-",VLOOKUP(H18,'Tabela %'!$C$78:$D$92,2,FALSE),IF(B18="C",VLOOKUP(H18,'Tabela %'!$C$93:$D$107,2,FALSE),IF(B18="C+",VLOOKUP(H18,'Tabela %'!$C$108:$D$122,2,FALSE),IF(B18="C-",VLOOKUP(H18,'Tabela %'!$C$123:$D$137,2,FALSE),IF(B18="D",VLOOKUP(H18,'Tabela %'!$C$138:$D$152,2,FALSE),IF(B18="D+",VLOOKUP(H18,'Tabela %'!$C$153:$D$167,2,FALSE),IF(B18="D-",VLOOKUP(H18,'Tabela %'!$C$168:$D$182,2,FALSE),IF(B18="E",VLOOKUP(H18,'Tabela %'!$C$183:$D$197,2,FALSE),IF(B18="E+",VLOOKUP(H18,'Tabela %'!$C$198:$D$212,2,FALSE),IF(B18="E-",VLOOKUP(H18,'Tabela %'!$C$213:$D$227,2,FALSE),0)))))))))))))))</f>
        <v>0.68</v>
      </c>
      <c r="E18" s="28">
        <f>IF(B18="A",VLOOKUP(H18,'Tabela %'!$C$3:$E$17,3,FALSE),IF(B18="A+",VLOOKUP(H18,'Tabela %'!$C$18:$E$32,3,FALSE),IF(B18="A-",VLOOKUP(H18,'Tabela %'!$C$33:$E$47,3,FALSE),IF(B18="B",VLOOKUP(H18,'Tabela %'!$C$48:$E$62,3,FALSE),IF(B18="B+",VLOOKUP(H18,'Tabela %'!$C$63:$E$77,3,FALSE),IF(B18="B-",VLOOKUP(H18,'Tabela %'!$C$78:$E$92,3,FALSE),IF(B18="C",VLOOKUP(H18,'Tabela %'!$C$93:$E$107,3,FALSE),IF(B18="C+",VLOOKUP(H18,'Tabela %'!$C$108:$E$122,3,FALSE),IF(B18="C-",VLOOKUP(H18,'Tabela %'!$C$123:$E$137,3,FALSE),IF(B18="D",VLOOKUP(H18,'Tabela %'!$C$138:$E$152,3,FALSE),IF(B18="D+",VLOOKUP(H18,'Tabela %'!$C$153:$E$167,3,FALSE),IF(B18="D-",VLOOKUP(H18,'Tabela %'!$C$168:$E$182,3,FALSE),IF(B18="E",VLOOKUP(H18,'Tabela %'!$C$183:$E$197,3,FALSE),IF(B18="E+",VLOOKUP(H18,'Tabela %'!$C$198:$E$212,3,FALSE),IF(B18="E-",VLOOKUP(H18,'Tabela %'!$C$213:$E$227,3,FALSE),0)))))))))))))))</f>
        <v>0.19</v>
      </c>
      <c r="F18" s="28">
        <f t="shared" si="2"/>
        <v>0.13</v>
      </c>
      <c r="G18" s="27" t="s">
        <v>417</v>
      </c>
      <c r="H18" s="26" t="str">
        <f>OFFSET(Equipes!D$2,MATCH(G18,Equipes!D$3:D$132,0),1)</f>
        <v>E+</v>
      </c>
      <c r="I18" s="29">
        <f t="shared" ref="I18:K18" si="18">1/D18</f>
        <v>1.470588235</v>
      </c>
      <c r="J18" s="29">
        <f t="shared" si="18"/>
        <v>5.263157895</v>
      </c>
      <c r="K18" s="29">
        <f t="shared" si="18"/>
        <v>7.692307692</v>
      </c>
      <c r="L18" s="26">
        <f>IF(B18="A",VLOOKUP(H18,'Tabela %'!$C$3:$G$17,5,FALSE),IF(B18="A+",VLOOKUP(H18,'Tabela %'!$C$18:$G$32,5,FALSE),IF(B18="A-",VLOOKUP(H18,'Tabela %'!$C$33:$G$47,5,FALSE),IF(B18="B",VLOOKUP(H18,'Tabela %'!$C$48:$G$62,5,FALSE),IF(B18="B+",VLOOKUP(H18,'Tabela %'!$C$63:$G$77,5,FALSE),IF(B18="B-",VLOOKUP(H18,'Tabela %'!$C$78:$G$92,5,FALSE),IF(B18="C",VLOOKUP(H18,'Tabela %'!$C$93:$G$107,5,FALSE),IF(B18="C+",VLOOKUP(H18,'Tabela %'!$C$108:$G$122,5,FALSE),IF(B18="C-",VLOOKUP(H18,'Tabela %'!$C$123:$G$137,5,FALSE),IF(B18="D",VLOOKUP(H18,'Tabela %'!$C$138:$G$152,5,FALSE),IF(B18="D+",VLOOKUP(H18,'Tabela %'!$C$153:$G$167,5,FALSE),IF(B18="D-",VLOOKUP(H18,'Tabela %'!$C$168:$G$182,5,FALSE),IF(B18="E",VLOOKUP(H18,'Tabela %'!$C$183:$G$197,5,FALSE),IF(B18="E+",VLOOKUP(H18,'Tabela %'!$C$198:$G$212,5,FALSE),IF(B18="E-",VLOOKUP(H18,'Tabela %'!$C$213:$G$227,5,FALSE),0)))))))))))))))</f>
        <v>-1.5</v>
      </c>
      <c r="M18" s="26">
        <f t="shared" si="4"/>
        <v>1.5</v>
      </c>
      <c r="N18" s="30"/>
      <c r="O18" s="31"/>
    </row>
    <row r="19" ht="15.75" customHeight="1">
      <c r="B19" s="26" t="str">
        <f>OFFSET(Equipes!D$2,MATCH(C19,Equipes!D$3:D$132,0),1)</f>
        <v>C+</v>
      </c>
      <c r="C19" s="27" t="s">
        <v>473</v>
      </c>
      <c r="D19" s="28">
        <f>IF(B19="A",VLOOKUP(H19,'Tabela %'!$C$3:$D$17,2,FALSE),IF(B19="A+",VLOOKUP(H19,'Tabela %'!$C$18:$D$32,2,FALSE),IF(B19="A-",VLOOKUP(H19,'Tabela %'!$C$33:$D$47,2,FALSE),IF(B19="B",VLOOKUP(H19,'Tabela %'!$C$48:$D$62,2,FALSE),IF(B19="B+",VLOOKUP(H19,'Tabela %'!$C$63:$D$77,2,FALSE),IF(B19="B-",VLOOKUP(H19,'Tabela %'!$C$78:$D$92,2,FALSE),IF(B19="C",VLOOKUP(H19,'Tabela %'!$C$93:$D$107,2,FALSE),IF(B19="C+",VLOOKUP(H19,'Tabela %'!$C$108:$D$122,2,FALSE),IF(B19="C-",VLOOKUP(H19,'Tabela %'!$C$123:$D$137,2,FALSE),IF(B19="D",VLOOKUP(H19,'Tabela %'!$C$138:$D$152,2,FALSE),IF(B19="D+",VLOOKUP(H19,'Tabela %'!$C$153:$D$167,2,FALSE),IF(B19="D-",VLOOKUP(H19,'Tabela %'!$C$168:$D$182,2,FALSE),IF(B19="E",VLOOKUP(H19,'Tabela %'!$C$183:$D$197,2,FALSE),IF(B19="E+",VLOOKUP(H19,'Tabela %'!$C$198:$D$212,2,FALSE),IF(B19="E-",VLOOKUP(H19,'Tabela %'!$C$213:$D$227,2,FALSE),0)))))))))))))))</f>
        <v>0.71</v>
      </c>
      <c r="E19" s="28">
        <f>IF(B19="A",VLOOKUP(H19,'Tabela %'!$C$3:$E$17,3,FALSE),IF(B19="A+",VLOOKUP(H19,'Tabela %'!$C$18:$E$32,3,FALSE),IF(B19="A-",VLOOKUP(H19,'Tabela %'!$C$33:$E$47,3,FALSE),IF(B19="B",VLOOKUP(H19,'Tabela %'!$C$48:$E$62,3,FALSE),IF(B19="B+",VLOOKUP(H19,'Tabela %'!$C$63:$E$77,3,FALSE),IF(B19="B-",VLOOKUP(H19,'Tabela %'!$C$78:$E$92,3,FALSE),IF(B19="C",VLOOKUP(H19,'Tabela %'!$C$93:$E$107,3,FALSE),IF(B19="C+",VLOOKUP(H19,'Tabela %'!$C$108:$E$122,3,FALSE),IF(B19="C-",VLOOKUP(H19,'Tabela %'!$C$123:$E$137,3,FALSE),IF(B19="D",VLOOKUP(H19,'Tabela %'!$C$138:$E$152,3,FALSE),IF(B19="D+",VLOOKUP(H19,'Tabela %'!$C$153:$E$167,3,FALSE),IF(B19="D-",VLOOKUP(H19,'Tabela %'!$C$168:$E$182,3,FALSE),IF(B19="E",VLOOKUP(H19,'Tabela %'!$C$183:$E$197,3,FALSE),IF(B19="E+",VLOOKUP(H19,'Tabela %'!$C$198:$E$212,3,FALSE),IF(B19="E-",VLOOKUP(H19,'Tabela %'!$C$213:$E$227,3,FALSE),0)))))))))))))))</f>
        <v>0.18</v>
      </c>
      <c r="F19" s="28">
        <f t="shared" si="2"/>
        <v>0.11</v>
      </c>
      <c r="G19" s="27" t="s">
        <v>612</v>
      </c>
      <c r="H19" s="26" t="str">
        <f>OFFSET(Equipes!D$2,MATCH(G19,Equipes!D$3:D$132,0),1)</f>
        <v>E</v>
      </c>
      <c r="I19" s="29">
        <f t="shared" ref="I19:K19" si="19">1/D19</f>
        <v>1.408450704</v>
      </c>
      <c r="J19" s="29">
        <f t="shared" si="19"/>
        <v>5.555555556</v>
      </c>
      <c r="K19" s="29">
        <f t="shared" si="19"/>
        <v>9.090909091</v>
      </c>
      <c r="L19" s="26">
        <f>IF(B19="A",VLOOKUP(H19,'Tabela %'!$C$3:$G$17,5,FALSE),IF(B19="A+",VLOOKUP(H19,'Tabela %'!$C$18:$G$32,5,FALSE),IF(B19="A-",VLOOKUP(H19,'Tabela %'!$C$33:$G$47,5,FALSE),IF(B19="B",VLOOKUP(H19,'Tabela %'!$C$48:$G$62,5,FALSE),IF(B19="B+",VLOOKUP(H19,'Tabela %'!$C$63:$G$77,5,FALSE),IF(B19="B-",VLOOKUP(H19,'Tabela %'!$C$78:$G$92,5,FALSE),IF(B19="C",VLOOKUP(H19,'Tabela %'!$C$93:$G$107,5,FALSE),IF(B19="C+",VLOOKUP(H19,'Tabela %'!$C$108:$G$122,5,FALSE),IF(B19="C-",VLOOKUP(H19,'Tabela %'!$C$123:$G$137,5,FALSE),IF(B19="D",VLOOKUP(H19,'Tabela %'!$C$138:$G$152,5,FALSE),IF(B19="D+",VLOOKUP(H19,'Tabela %'!$C$153:$G$167,5,FALSE),IF(B19="D-",VLOOKUP(H19,'Tabela %'!$C$168:$G$182,5,FALSE),IF(B19="E",VLOOKUP(H19,'Tabela %'!$C$183:$G$197,5,FALSE),IF(B19="E+",VLOOKUP(H19,'Tabela %'!$C$198:$G$212,5,FALSE),IF(B19="E-",VLOOKUP(H19,'Tabela %'!$C$213:$G$227,5,FALSE),0)))))))))))))))</f>
        <v>-1.5</v>
      </c>
      <c r="M19" s="26">
        <f t="shared" si="4"/>
        <v>1.5</v>
      </c>
      <c r="N19" s="30"/>
      <c r="O19" s="31"/>
    </row>
    <row r="20" ht="15.75" customHeight="1">
      <c r="B20" s="26" t="str">
        <f>OFFSET(Equipes!D$2,MATCH(C20,Equipes!D$3:D$132,0),1)</f>
        <v>E+</v>
      </c>
      <c r="C20" s="27" t="s">
        <v>481</v>
      </c>
      <c r="D20" s="28">
        <f>IF(B20="A",VLOOKUP(H20,'Tabela %'!$C$3:$D$17,2,FALSE),IF(B20="A+",VLOOKUP(H20,'Tabela %'!$C$18:$D$32,2,FALSE),IF(B20="A-",VLOOKUP(H20,'Tabela %'!$C$33:$D$47,2,FALSE),IF(B20="B",VLOOKUP(H20,'Tabela %'!$C$48:$D$62,2,FALSE),IF(B20="B+",VLOOKUP(H20,'Tabela %'!$C$63:$D$77,2,FALSE),IF(B20="B-",VLOOKUP(H20,'Tabela %'!$C$78:$D$92,2,FALSE),IF(B20="C",VLOOKUP(H20,'Tabela %'!$C$93:$D$107,2,FALSE),IF(B20="C+",VLOOKUP(H20,'Tabela %'!$C$108:$D$122,2,FALSE),IF(B20="C-",VLOOKUP(H20,'Tabela %'!$C$123:$D$137,2,FALSE),IF(B20="D",VLOOKUP(H20,'Tabela %'!$C$138:$D$152,2,FALSE),IF(B20="D+",VLOOKUP(H20,'Tabela %'!$C$153:$D$167,2,FALSE),IF(B20="D-",VLOOKUP(H20,'Tabela %'!$C$168:$D$182,2,FALSE),IF(B20="E",VLOOKUP(H20,'Tabela %'!$C$183:$D$197,2,FALSE),IF(B20="E+",VLOOKUP(H20,'Tabela %'!$C$198:$D$212,2,FALSE),IF(B20="E-",VLOOKUP(H20,'Tabela %'!$C$213:$D$227,2,FALSE),0)))))))))))))))</f>
        <v>0.04</v>
      </c>
      <c r="E20" s="28">
        <f>IF(B20="A",VLOOKUP(H20,'Tabela %'!$C$3:$E$17,3,FALSE),IF(B20="A+",VLOOKUP(H20,'Tabela %'!$C$18:$E$32,3,FALSE),IF(B20="A-",VLOOKUP(H20,'Tabela %'!$C$33:$E$47,3,FALSE),IF(B20="B",VLOOKUP(H20,'Tabela %'!$C$48:$E$62,3,FALSE),IF(B20="B+",VLOOKUP(H20,'Tabela %'!$C$63:$E$77,3,FALSE),IF(B20="B-",VLOOKUP(H20,'Tabela %'!$C$78:$E$92,3,FALSE),IF(B20="C",VLOOKUP(H20,'Tabela %'!$C$93:$E$107,3,FALSE),IF(B20="C+",VLOOKUP(H20,'Tabela %'!$C$108:$E$122,3,FALSE),IF(B20="C-",VLOOKUP(H20,'Tabela %'!$C$123:$E$137,3,FALSE),IF(B20="D",VLOOKUP(H20,'Tabela %'!$C$138:$E$152,3,FALSE),IF(B20="D+",VLOOKUP(H20,'Tabela %'!$C$153:$E$167,3,FALSE),IF(B20="D-",VLOOKUP(H20,'Tabela %'!$C$168:$E$182,3,FALSE),IF(B20="E",VLOOKUP(H20,'Tabela %'!$C$183:$E$197,3,FALSE),IF(B20="E+",VLOOKUP(H20,'Tabela %'!$C$198:$E$212,3,FALSE),IF(B20="E-",VLOOKUP(H20,'Tabela %'!$C$213:$E$227,3,FALSE),0)))))))))))))))</f>
        <v>0.07</v>
      </c>
      <c r="F20" s="28">
        <f t="shared" si="2"/>
        <v>0.89</v>
      </c>
      <c r="G20" s="27" t="s">
        <v>476</v>
      </c>
      <c r="H20" s="26" t="str">
        <f>OFFSET(Equipes!D$2,MATCH(G20,Equipes!D$3:D$132,0),1)</f>
        <v>A+</v>
      </c>
      <c r="I20" s="29">
        <f t="shared" ref="I20:K20" si="20">1/D20</f>
        <v>25</v>
      </c>
      <c r="J20" s="29">
        <f t="shared" si="20"/>
        <v>14.28571429</v>
      </c>
      <c r="K20" s="29">
        <f t="shared" si="20"/>
        <v>1.123595506</v>
      </c>
      <c r="L20" s="26">
        <f>IF(B20="A",VLOOKUP(H20,'Tabela %'!$C$3:$G$17,5,FALSE),IF(B20="A+",VLOOKUP(H20,'Tabela %'!$C$18:$G$32,5,FALSE),IF(B20="A-",VLOOKUP(H20,'Tabela %'!$C$33:$G$47,5,FALSE),IF(B20="B",VLOOKUP(H20,'Tabela %'!$C$48:$G$62,5,FALSE),IF(B20="B+",VLOOKUP(H20,'Tabela %'!$C$63:$G$77,5,FALSE),IF(B20="B-",VLOOKUP(H20,'Tabela %'!$C$78:$G$92,5,FALSE),IF(B20="C",VLOOKUP(H20,'Tabela %'!$C$93:$G$107,5,FALSE),IF(B20="C+",VLOOKUP(H20,'Tabela %'!$C$108:$G$122,5,FALSE),IF(B20="C-",VLOOKUP(H20,'Tabela %'!$C$123:$G$137,5,FALSE),IF(B20="D",VLOOKUP(H20,'Tabela %'!$C$138:$G$152,5,FALSE),IF(B20="D+",VLOOKUP(H20,'Tabela %'!$C$153:$G$167,5,FALSE),IF(B20="D-",VLOOKUP(H20,'Tabela %'!$C$168:$G$182,5,FALSE),IF(B20="E",VLOOKUP(H20,'Tabela %'!$C$183:$G$197,5,FALSE),IF(B20="E+",VLOOKUP(H20,'Tabela %'!$C$198:$G$212,5,FALSE),IF(B20="E-",VLOOKUP(H20,'Tabela %'!$C$213:$G$227,5,FALSE),0)))))))))))))))</f>
        <v>2.75</v>
      </c>
      <c r="M20" s="26">
        <f t="shared" si="4"/>
        <v>-2.75</v>
      </c>
      <c r="N20" s="30"/>
      <c r="O20" s="31"/>
    </row>
    <row r="21" ht="15.75" customHeight="1">
      <c r="B21" s="26" t="str">
        <f>OFFSET(Equipes!D$2,MATCH(C21,Equipes!D$3:D$132,0),1)</f>
        <v>C</v>
      </c>
      <c r="C21" s="27" t="s">
        <v>489</v>
      </c>
      <c r="D21" s="28">
        <f>IF(B21="A",VLOOKUP(H21,'Tabela %'!$C$3:$D$17,2,FALSE),IF(B21="A+",VLOOKUP(H21,'Tabela %'!$C$18:$D$32,2,FALSE),IF(B21="A-",VLOOKUP(H21,'Tabela %'!$C$33:$D$47,2,FALSE),IF(B21="B",VLOOKUP(H21,'Tabela %'!$C$48:$D$62,2,FALSE),IF(B21="B+",VLOOKUP(H21,'Tabela %'!$C$63:$D$77,2,FALSE),IF(B21="B-",VLOOKUP(H21,'Tabela %'!$C$78:$D$92,2,FALSE),IF(B21="C",VLOOKUP(H21,'Tabela %'!$C$93:$D$107,2,FALSE),IF(B21="C+",VLOOKUP(H21,'Tabela %'!$C$108:$D$122,2,FALSE),IF(B21="C-",VLOOKUP(H21,'Tabela %'!$C$123:$D$137,2,FALSE),IF(B21="D",VLOOKUP(H21,'Tabela %'!$C$138:$D$152,2,FALSE),IF(B21="D+",VLOOKUP(H21,'Tabela %'!$C$153:$D$167,2,FALSE),IF(B21="D-",VLOOKUP(H21,'Tabela %'!$C$168:$D$182,2,FALSE),IF(B21="E",VLOOKUP(H21,'Tabela %'!$C$183:$D$197,2,FALSE),IF(B21="E+",VLOOKUP(H21,'Tabela %'!$C$198:$D$212,2,FALSE),IF(B21="E-",VLOOKUP(H21,'Tabela %'!$C$213:$D$227,2,FALSE),0)))))))))))))))</f>
        <v>0.56</v>
      </c>
      <c r="E21" s="28">
        <f>IF(B21="A",VLOOKUP(H21,'Tabela %'!$C$3:$E$17,3,FALSE),IF(B21="A+",VLOOKUP(H21,'Tabela %'!$C$18:$E$32,3,FALSE),IF(B21="A-",VLOOKUP(H21,'Tabela %'!$C$33:$E$47,3,FALSE),IF(B21="B",VLOOKUP(H21,'Tabela %'!$C$48:$E$62,3,FALSE),IF(B21="B+",VLOOKUP(H21,'Tabela %'!$C$63:$E$77,3,FALSE),IF(B21="B-",VLOOKUP(H21,'Tabela %'!$C$78:$E$92,3,FALSE),IF(B21="C",VLOOKUP(H21,'Tabela %'!$C$93:$E$107,3,FALSE),IF(B21="C+",VLOOKUP(H21,'Tabela %'!$C$108:$E$122,3,FALSE),IF(B21="C-",VLOOKUP(H21,'Tabela %'!$C$123:$E$137,3,FALSE),IF(B21="D",VLOOKUP(H21,'Tabela %'!$C$138:$E$152,3,FALSE),IF(B21="D+",VLOOKUP(H21,'Tabela %'!$C$153:$E$167,3,FALSE),IF(B21="D-",VLOOKUP(H21,'Tabela %'!$C$168:$E$182,3,FALSE),IF(B21="E",VLOOKUP(H21,'Tabela %'!$C$183:$E$197,3,FALSE),IF(B21="E+",VLOOKUP(H21,'Tabela %'!$C$198:$E$212,3,FALSE),IF(B21="E-",VLOOKUP(H21,'Tabela %'!$C$213:$E$227,3,FALSE),0)))))))))))))))</f>
        <v>0.24</v>
      </c>
      <c r="F21" s="28">
        <f t="shared" si="2"/>
        <v>0.2</v>
      </c>
      <c r="G21" s="27" t="s">
        <v>501</v>
      </c>
      <c r="H21" s="26" t="str">
        <f>OFFSET(Equipes!D$2,MATCH(G21,Equipes!D$3:D$132,0),1)</f>
        <v>D-</v>
      </c>
      <c r="I21" s="29">
        <f t="shared" ref="I21:K21" si="21">1/D21</f>
        <v>1.785714286</v>
      </c>
      <c r="J21" s="29">
        <f t="shared" si="21"/>
        <v>4.166666667</v>
      </c>
      <c r="K21" s="29">
        <f t="shared" si="21"/>
        <v>5</v>
      </c>
      <c r="L21" s="26">
        <f>IF(B21="A",VLOOKUP(H21,'Tabela %'!$C$3:$G$17,5,FALSE),IF(B21="A+",VLOOKUP(H21,'Tabela %'!$C$18:$G$32,5,FALSE),IF(B21="A-",VLOOKUP(H21,'Tabela %'!$C$33:$G$47,5,FALSE),IF(B21="B",VLOOKUP(H21,'Tabela %'!$C$48:$G$62,5,FALSE),IF(B21="B+",VLOOKUP(H21,'Tabela %'!$C$63:$G$77,5,FALSE),IF(B21="B-",VLOOKUP(H21,'Tabela %'!$C$78:$G$92,5,FALSE),IF(B21="C",VLOOKUP(H21,'Tabela %'!$C$93:$G$107,5,FALSE),IF(B21="C+",VLOOKUP(H21,'Tabela %'!$C$108:$G$122,5,FALSE),IF(B21="C-",VLOOKUP(H21,'Tabela %'!$C$123:$G$137,5,FALSE),IF(B21="D",VLOOKUP(H21,'Tabela %'!$C$138:$G$152,5,FALSE),IF(B21="D+",VLOOKUP(H21,'Tabela %'!$C$153:$G$167,5,FALSE),IF(B21="D-",VLOOKUP(H21,'Tabela %'!$C$168:$G$182,5,FALSE),IF(B21="E",VLOOKUP(H21,'Tabela %'!$C$183:$G$197,5,FALSE),IF(B21="E+",VLOOKUP(H21,'Tabela %'!$C$198:$G$212,5,FALSE),IF(B21="E-",VLOOKUP(H21,'Tabela %'!$C$213:$G$227,5,FALSE),0)))))))))))))))</f>
        <v>-0.75</v>
      </c>
      <c r="M21" s="26">
        <f t="shared" si="4"/>
        <v>0.75</v>
      </c>
      <c r="N21" s="30"/>
      <c r="O21" s="31"/>
    </row>
    <row r="22" ht="15.75" customHeight="1">
      <c r="B22" s="26" t="str">
        <f>OFFSET(Equipes!D$2,MATCH(C22,Equipes!D$3:D$132,0),1)</f>
        <v>C-</v>
      </c>
      <c r="C22" s="27" t="s">
        <v>497</v>
      </c>
      <c r="D22" s="28">
        <f>IF(B22="A",VLOOKUP(H22,'Tabela %'!$C$3:$D$17,2,FALSE),IF(B22="A+",VLOOKUP(H22,'Tabela %'!$C$18:$D$32,2,FALSE),IF(B22="A-",VLOOKUP(H22,'Tabela %'!$C$33:$D$47,2,FALSE),IF(B22="B",VLOOKUP(H22,'Tabela %'!$C$48:$D$62,2,FALSE),IF(B22="B+",VLOOKUP(H22,'Tabela %'!$C$63:$D$77,2,FALSE),IF(B22="B-",VLOOKUP(H22,'Tabela %'!$C$78:$D$92,2,FALSE),IF(B22="C",VLOOKUP(H22,'Tabela %'!$C$93:$D$107,2,FALSE),IF(B22="C+",VLOOKUP(H22,'Tabela %'!$C$108:$D$122,2,FALSE),IF(B22="C-",VLOOKUP(H22,'Tabela %'!$C$123:$D$137,2,FALSE),IF(B22="D",VLOOKUP(H22,'Tabela %'!$C$138:$D$152,2,FALSE),IF(B22="D+",VLOOKUP(H22,'Tabela %'!$C$153:$D$167,2,FALSE),IF(B22="D-",VLOOKUP(H22,'Tabela %'!$C$168:$D$182,2,FALSE),IF(B22="E",VLOOKUP(H22,'Tabela %'!$C$183:$D$197,2,FALSE),IF(B22="E+",VLOOKUP(H22,'Tabela %'!$C$198:$D$212,2,FALSE),IF(B22="E-",VLOOKUP(H22,'Tabela %'!$C$213:$D$227,2,FALSE),0)))))))))))))))</f>
        <v>0.13</v>
      </c>
      <c r="E22" s="28">
        <f>IF(B22="A",VLOOKUP(H22,'Tabela %'!$C$3:$E$17,3,FALSE),IF(B22="A+",VLOOKUP(H22,'Tabela %'!$C$18:$E$32,3,FALSE),IF(B22="A-",VLOOKUP(H22,'Tabela %'!$C$33:$E$47,3,FALSE),IF(B22="B",VLOOKUP(H22,'Tabela %'!$C$48:$E$62,3,FALSE),IF(B22="B+",VLOOKUP(H22,'Tabela %'!$C$63:$E$77,3,FALSE),IF(B22="B-",VLOOKUP(H22,'Tabela %'!$C$78:$E$92,3,FALSE),IF(B22="C",VLOOKUP(H22,'Tabela %'!$C$93:$E$107,3,FALSE),IF(B22="C+",VLOOKUP(H22,'Tabela %'!$C$108:$E$122,3,FALSE),IF(B22="C-",VLOOKUP(H22,'Tabela %'!$C$123:$E$137,3,FALSE),IF(B22="D",VLOOKUP(H22,'Tabela %'!$C$138:$E$152,3,FALSE),IF(B22="D+",VLOOKUP(H22,'Tabela %'!$C$153:$E$167,3,FALSE),IF(B22="D-",VLOOKUP(H22,'Tabela %'!$C$168:$E$182,3,FALSE),IF(B22="E",VLOOKUP(H22,'Tabela %'!$C$183:$E$197,3,FALSE),IF(B22="E+",VLOOKUP(H22,'Tabela %'!$C$198:$E$212,3,FALSE),IF(B22="E-",VLOOKUP(H22,'Tabela %'!$C$213:$E$227,3,FALSE),0)))))))))))))))</f>
        <v>0.19</v>
      </c>
      <c r="F22" s="28">
        <f t="shared" si="2"/>
        <v>0.68</v>
      </c>
      <c r="G22" s="27" t="s">
        <v>493</v>
      </c>
      <c r="H22" s="26" t="str">
        <f>OFFSET(Equipes!D$2,MATCH(G22,Equipes!D$3:D$132,0),1)</f>
        <v>A-</v>
      </c>
      <c r="I22" s="29">
        <f t="shared" ref="I22:K22" si="22">1/D22</f>
        <v>7.692307692</v>
      </c>
      <c r="J22" s="29">
        <f t="shared" si="22"/>
        <v>5.263157895</v>
      </c>
      <c r="K22" s="29">
        <f t="shared" si="22"/>
        <v>1.470588235</v>
      </c>
      <c r="L22" s="26">
        <f>IF(B22="A",VLOOKUP(H22,'Tabela %'!$C$3:$G$17,5,FALSE),IF(B22="A+",VLOOKUP(H22,'Tabela %'!$C$18:$G$32,5,FALSE),IF(B22="A-",VLOOKUP(H22,'Tabela %'!$C$33:$G$47,5,FALSE),IF(B22="B",VLOOKUP(H22,'Tabela %'!$C$48:$G$62,5,FALSE),IF(B22="B+",VLOOKUP(H22,'Tabela %'!$C$63:$G$77,5,FALSE),IF(B22="B-",VLOOKUP(H22,'Tabela %'!$C$78:$G$92,5,FALSE),IF(B22="C",VLOOKUP(H22,'Tabela %'!$C$93:$G$107,5,FALSE),IF(B22="C+",VLOOKUP(H22,'Tabela %'!$C$108:$G$122,5,FALSE),IF(B22="C-",VLOOKUP(H22,'Tabela %'!$C$123:$G$137,5,FALSE),IF(B22="D",VLOOKUP(H22,'Tabela %'!$C$138:$G$152,5,FALSE),IF(B22="D+",VLOOKUP(H22,'Tabela %'!$C$153:$G$167,5,FALSE),IF(B22="D-",VLOOKUP(H22,'Tabela %'!$C$168:$G$182,5,FALSE),IF(B22="E",VLOOKUP(H22,'Tabela %'!$C$183:$G$197,5,FALSE),IF(B22="E+",VLOOKUP(H22,'Tabela %'!$C$198:$G$212,5,FALSE),IF(B22="E-",VLOOKUP(H22,'Tabela %'!$C$213:$G$227,5,FALSE),0)))))))))))))))</f>
        <v>1.5</v>
      </c>
      <c r="M22" s="26">
        <f t="shared" si="4"/>
        <v>-1.5</v>
      </c>
      <c r="N22" s="30"/>
      <c r="O22" s="31"/>
    </row>
    <row r="23" ht="15.75" customHeight="1">
      <c r="B23" s="26" t="str">
        <f>OFFSET(Equipes!D$2,MATCH(C23,Equipes!D$3:D$132,0),1)</f>
        <v>C+</v>
      </c>
      <c r="C23" s="27" t="s">
        <v>505</v>
      </c>
      <c r="D23" s="28">
        <f>IF(B23="A",VLOOKUP(H23,'Tabela %'!$C$3:$D$17,2,FALSE),IF(B23="A+",VLOOKUP(H23,'Tabela %'!$C$18:$D$32,2,FALSE),IF(B23="A-",VLOOKUP(H23,'Tabela %'!$C$33:$D$47,2,FALSE),IF(B23="B",VLOOKUP(H23,'Tabela %'!$C$48:$D$62,2,FALSE),IF(B23="B+",VLOOKUP(H23,'Tabela %'!$C$63:$D$77,2,FALSE),IF(B23="B-",VLOOKUP(H23,'Tabela %'!$C$78:$D$92,2,FALSE),IF(B23="C",VLOOKUP(H23,'Tabela %'!$C$93:$D$107,2,FALSE),IF(B23="C+",VLOOKUP(H23,'Tabela %'!$C$108:$D$122,2,FALSE),IF(B23="C-",VLOOKUP(H23,'Tabela %'!$C$123:$D$137,2,FALSE),IF(B23="D",VLOOKUP(H23,'Tabela %'!$C$138:$D$152,2,FALSE),IF(B23="D+",VLOOKUP(H23,'Tabela %'!$C$153:$D$167,2,FALSE),IF(B23="D-",VLOOKUP(H23,'Tabela %'!$C$168:$D$182,2,FALSE),IF(B23="E",VLOOKUP(H23,'Tabela %'!$C$183:$D$197,2,FALSE),IF(B23="E+",VLOOKUP(H23,'Tabela %'!$C$198:$D$212,2,FALSE),IF(B23="E-",VLOOKUP(H23,'Tabela %'!$C$213:$D$227,2,FALSE),0)))))))))))))))</f>
        <v>0.52</v>
      </c>
      <c r="E23" s="28">
        <f>IF(B23="A",VLOOKUP(H23,'Tabela %'!$C$3:$E$17,3,FALSE),IF(B23="A+",VLOOKUP(H23,'Tabela %'!$C$18:$E$32,3,FALSE),IF(B23="A-",VLOOKUP(H23,'Tabela %'!$C$33:$E$47,3,FALSE),IF(B23="B",VLOOKUP(H23,'Tabela %'!$C$48:$E$62,3,FALSE),IF(B23="B+",VLOOKUP(H23,'Tabela %'!$C$63:$E$77,3,FALSE),IF(B23="B-",VLOOKUP(H23,'Tabela %'!$C$78:$E$92,3,FALSE),IF(B23="C",VLOOKUP(H23,'Tabela %'!$C$93:$E$107,3,FALSE),IF(B23="C+",VLOOKUP(H23,'Tabela %'!$C$108:$E$122,3,FALSE),IF(B23="C-",VLOOKUP(H23,'Tabela %'!$C$123:$E$137,3,FALSE),IF(B23="D",VLOOKUP(H23,'Tabela %'!$C$138:$E$152,3,FALSE),IF(B23="D+",VLOOKUP(H23,'Tabela %'!$C$153:$E$167,3,FALSE),IF(B23="D-",VLOOKUP(H23,'Tabela %'!$C$168:$E$182,3,FALSE),IF(B23="E",VLOOKUP(H23,'Tabela %'!$C$183:$E$197,3,FALSE),IF(B23="E+",VLOOKUP(H23,'Tabela %'!$C$198:$E$212,3,FALSE),IF(B23="E-",VLOOKUP(H23,'Tabela %'!$C$213:$E$227,3,FALSE),0)))))))))))))))</f>
        <v>0.25</v>
      </c>
      <c r="F23" s="28">
        <f t="shared" si="2"/>
        <v>0.23</v>
      </c>
      <c r="G23" s="27" t="s">
        <v>517</v>
      </c>
      <c r="H23" s="26" t="str">
        <f>OFFSET(Equipes!D$2,MATCH(G23,Equipes!D$3:D$132,0),1)</f>
        <v>D+</v>
      </c>
      <c r="I23" s="29">
        <f t="shared" ref="I23:K23" si="23">1/D23</f>
        <v>1.923076923</v>
      </c>
      <c r="J23" s="29">
        <f t="shared" si="23"/>
        <v>4</v>
      </c>
      <c r="K23" s="29">
        <f t="shared" si="23"/>
        <v>4.347826087</v>
      </c>
      <c r="L23" s="26">
        <f>IF(B23="A",VLOOKUP(H23,'Tabela %'!$C$3:$G$17,5,FALSE),IF(B23="A+",VLOOKUP(H23,'Tabela %'!$C$18:$G$32,5,FALSE),IF(B23="A-",VLOOKUP(H23,'Tabela %'!$C$33:$G$47,5,FALSE),IF(B23="B",VLOOKUP(H23,'Tabela %'!$C$48:$G$62,5,FALSE),IF(B23="B+",VLOOKUP(H23,'Tabela %'!$C$63:$G$77,5,FALSE),IF(B23="B-",VLOOKUP(H23,'Tabela %'!$C$78:$G$92,5,FALSE),IF(B23="C",VLOOKUP(H23,'Tabela %'!$C$93:$G$107,5,FALSE),IF(B23="C+",VLOOKUP(H23,'Tabela %'!$C$108:$G$122,5,FALSE),IF(B23="C-",VLOOKUP(H23,'Tabela %'!$C$123:$G$137,5,FALSE),IF(B23="D",VLOOKUP(H23,'Tabela %'!$C$138:$G$152,5,FALSE),IF(B23="D+",VLOOKUP(H23,'Tabela %'!$C$153:$G$167,5,FALSE),IF(B23="D-",VLOOKUP(H23,'Tabela %'!$C$168:$G$182,5,FALSE),IF(B23="E",VLOOKUP(H23,'Tabela %'!$C$183:$G$197,5,FALSE),IF(B23="E+",VLOOKUP(H23,'Tabela %'!$C$198:$G$212,5,FALSE),IF(B23="E-",VLOOKUP(H23,'Tabela %'!$C$213:$G$227,5,FALSE),0)))))))))))))))</f>
        <v>-0.5</v>
      </c>
      <c r="M23" s="26">
        <f t="shared" si="4"/>
        <v>0.5</v>
      </c>
      <c r="N23" s="30"/>
      <c r="O23" s="31"/>
    </row>
    <row r="24" ht="15.75" customHeight="1">
      <c r="B24" s="26" t="str">
        <f>OFFSET(Equipes!D$2,MATCH(C24,Equipes!D$3:D$132,0),1)</f>
        <v>D+</v>
      </c>
      <c r="C24" s="27" t="s">
        <v>513</v>
      </c>
      <c r="D24" s="28">
        <f>IF(B24="A",VLOOKUP(H24,'Tabela %'!$C$3:$D$17,2,FALSE),IF(B24="A+",VLOOKUP(H24,'Tabela %'!$C$18:$D$32,2,FALSE),IF(B24="A-",VLOOKUP(H24,'Tabela %'!$C$33:$D$47,2,FALSE),IF(B24="B",VLOOKUP(H24,'Tabela %'!$C$48:$D$62,2,FALSE),IF(B24="B+",VLOOKUP(H24,'Tabela %'!$C$63:$D$77,2,FALSE),IF(B24="B-",VLOOKUP(H24,'Tabela %'!$C$78:$D$92,2,FALSE),IF(B24="C",VLOOKUP(H24,'Tabela %'!$C$93:$D$107,2,FALSE),IF(B24="C+",VLOOKUP(H24,'Tabela %'!$C$108:$D$122,2,FALSE),IF(B24="C-",VLOOKUP(H24,'Tabela %'!$C$123:$D$137,2,FALSE),IF(B24="D",VLOOKUP(H24,'Tabela %'!$C$138:$D$152,2,FALSE),IF(B24="D+",VLOOKUP(H24,'Tabela %'!$C$153:$D$167,2,FALSE),IF(B24="D-",VLOOKUP(H24,'Tabela %'!$C$168:$D$182,2,FALSE),IF(B24="E",VLOOKUP(H24,'Tabela %'!$C$183:$D$197,2,FALSE),IF(B24="E+",VLOOKUP(H24,'Tabela %'!$C$198:$D$212,2,FALSE),IF(B24="E-",VLOOKUP(H24,'Tabela %'!$C$213:$D$227,2,FALSE),0)))))))))))))))</f>
        <v>0.31</v>
      </c>
      <c r="E24" s="28">
        <f>IF(B24="A",VLOOKUP(H24,'Tabela %'!$C$3:$E$17,3,FALSE),IF(B24="A+",VLOOKUP(H24,'Tabela %'!$C$18:$E$32,3,FALSE),IF(B24="A-",VLOOKUP(H24,'Tabela %'!$C$33:$E$47,3,FALSE),IF(B24="B",VLOOKUP(H24,'Tabela %'!$C$48:$E$62,3,FALSE),IF(B24="B+",VLOOKUP(H24,'Tabela %'!$C$63:$E$77,3,FALSE),IF(B24="B-",VLOOKUP(H24,'Tabela %'!$C$78:$E$92,3,FALSE),IF(B24="C",VLOOKUP(H24,'Tabela %'!$C$93:$E$107,3,FALSE),IF(B24="C+",VLOOKUP(H24,'Tabela %'!$C$108:$E$122,3,FALSE),IF(B24="C-",VLOOKUP(H24,'Tabela %'!$C$123:$E$137,3,FALSE),IF(B24="D",VLOOKUP(H24,'Tabela %'!$C$138:$E$152,3,FALSE),IF(B24="D+",VLOOKUP(H24,'Tabela %'!$C$153:$E$167,3,FALSE),IF(B24="D-",VLOOKUP(H24,'Tabela %'!$C$168:$E$182,3,FALSE),IF(B24="E",VLOOKUP(H24,'Tabela %'!$C$183:$E$197,3,FALSE),IF(B24="E+",VLOOKUP(H24,'Tabela %'!$C$198:$E$212,3,FALSE),IF(B24="E-",VLOOKUP(H24,'Tabela %'!$C$213:$E$227,3,FALSE),0)))))))))))))))</f>
        <v>0.27</v>
      </c>
      <c r="F24" s="28">
        <f t="shared" si="2"/>
        <v>0.42</v>
      </c>
      <c r="G24" s="27" t="s">
        <v>510</v>
      </c>
      <c r="H24" s="26" t="str">
        <f>OFFSET(Equipes!D$2,MATCH(G24,Equipes!D$3:D$132,0),1)</f>
        <v>C-</v>
      </c>
      <c r="I24" s="29">
        <f t="shared" ref="I24:K24" si="24">1/D24</f>
        <v>3.225806452</v>
      </c>
      <c r="J24" s="29">
        <f t="shared" si="24"/>
        <v>3.703703704</v>
      </c>
      <c r="K24" s="29">
        <f t="shared" si="24"/>
        <v>2.380952381</v>
      </c>
      <c r="L24" s="26">
        <f>IF(B24="A",VLOOKUP(H24,'Tabela %'!$C$3:$G$17,5,FALSE),IF(B24="A+",VLOOKUP(H24,'Tabela %'!$C$18:$G$32,5,FALSE),IF(B24="A-",VLOOKUP(H24,'Tabela %'!$C$33:$G$47,5,FALSE),IF(B24="B",VLOOKUP(H24,'Tabela %'!$C$48:$G$62,5,FALSE),IF(B24="B+",VLOOKUP(H24,'Tabela %'!$C$63:$G$77,5,FALSE),IF(B24="B-",VLOOKUP(H24,'Tabela %'!$C$78:$G$92,5,FALSE),IF(B24="C",VLOOKUP(H24,'Tabela %'!$C$93:$G$107,5,FALSE),IF(B24="C+",VLOOKUP(H24,'Tabela %'!$C$108:$G$122,5,FALSE),IF(B24="C-",VLOOKUP(H24,'Tabela %'!$C$123:$G$137,5,FALSE),IF(B24="D",VLOOKUP(H24,'Tabela %'!$C$138:$G$152,5,FALSE),IF(B24="D+",VLOOKUP(H24,'Tabela %'!$C$153:$G$167,5,FALSE),IF(B24="D-",VLOOKUP(H24,'Tabela %'!$C$168:$G$182,5,FALSE),IF(B24="E",VLOOKUP(H24,'Tabela %'!$C$183:$G$197,5,FALSE),IF(B24="E+",VLOOKUP(H24,'Tabela %'!$C$198:$G$212,5,FALSE),IF(B24="E-",VLOOKUP(H24,'Tabela %'!$C$213:$G$227,5,FALSE),0)))))))))))))))</f>
        <v>0.25</v>
      </c>
      <c r="M24" s="26">
        <f t="shared" si="4"/>
        <v>-0.25</v>
      </c>
      <c r="N24" s="30"/>
      <c r="O24" s="31"/>
    </row>
    <row r="25" ht="15.75" customHeight="1">
      <c r="B25" s="26" t="str">
        <f>OFFSET(Equipes!D$2,MATCH(C25,Equipes!D$3:D$132,0),1)</f>
        <v>C</v>
      </c>
      <c r="C25" s="27" t="s">
        <v>539</v>
      </c>
      <c r="D25" s="28">
        <f>IF(B25="A",VLOOKUP(H25,'Tabela %'!$C$3:$D$17,2,FALSE),IF(B25="A+",VLOOKUP(H25,'Tabela %'!$C$18:$D$32,2,FALSE),IF(B25="A-",VLOOKUP(H25,'Tabela %'!$C$33:$D$47,2,FALSE),IF(B25="B",VLOOKUP(H25,'Tabela %'!$C$48:$D$62,2,FALSE),IF(B25="B+",VLOOKUP(H25,'Tabela %'!$C$63:$D$77,2,FALSE),IF(B25="B-",VLOOKUP(H25,'Tabela %'!$C$78:$D$92,2,FALSE),IF(B25="C",VLOOKUP(H25,'Tabela %'!$C$93:$D$107,2,FALSE),IF(B25="C+",VLOOKUP(H25,'Tabela %'!$C$108:$D$122,2,FALSE),IF(B25="C-",VLOOKUP(H25,'Tabela %'!$C$123:$D$137,2,FALSE),IF(B25="D",VLOOKUP(H25,'Tabela %'!$C$138:$D$152,2,FALSE),IF(B25="D+",VLOOKUP(H25,'Tabela %'!$C$153:$D$167,2,FALSE),IF(B25="D-",VLOOKUP(H25,'Tabela %'!$C$168:$D$182,2,FALSE),IF(B25="E",VLOOKUP(H25,'Tabela %'!$C$183:$D$197,2,FALSE),IF(B25="E+",VLOOKUP(H25,'Tabela %'!$C$198:$D$212,2,FALSE),IF(B25="E-",VLOOKUP(H25,'Tabela %'!$C$213:$D$227,2,FALSE),0)))))))))))))))</f>
        <v>0.48</v>
      </c>
      <c r="E25" s="28">
        <f>IF(B25="A",VLOOKUP(H25,'Tabela %'!$C$3:$E$17,3,FALSE),IF(B25="A+",VLOOKUP(H25,'Tabela %'!$C$18:$E$32,3,FALSE),IF(B25="A-",VLOOKUP(H25,'Tabela %'!$C$33:$E$47,3,FALSE),IF(B25="B",VLOOKUP(H25,'Tabela %'!$C$48:$E$62,3,FALSE),IF(B25="B+",VLOOKUP(H25,'Tabela %'!$C$63:$E$77,3,FALSE),IF(B25="B-",VLOOKUP(H25,'Tabela %'!$C$78:$E$92,3,FALSE),IF(B25="C",VLOOKUP(H25,'Tabela %'!$C$93:$E$107,3,FALSE),IF(B25="C+",VLOOKUP(H25,'Tabela %'!$C$108:$E$122,3,FALSE),IF(B25="C-",VLOOKUP(H25,'Tabela %'!$C$123:$E$137,3,FALSE),IF(B25="D",VLOOKUP(H25,'Tabela %'!$C$138:$E$152,3,FALSE),IF(B25="D+",VLOOKUP(H25,'Tabela %'!$C$153:$E$167,3,FALSE),IF(B25="D-",VLOOKUP(H25,'Tabela %'!$C$168:$E$182,3,FALSE),IF(B25="E",VLOOKUP(H25,'Tabela %'!$C$183:$E$197,3,FALSE),IF(B25="E+",VLOOKUP(H25,'Tabela %'!$C$198:$E$212,3,FALSE),IF(B25="E-",VLOOKUP(H25,'Tabela %'!$C$213:$E$227,3,FALSE),0)))))))))))))))</f>
        <v>0.26</v>
      </c>
      <c r="F25" s="28">
        <f t="shared" si="2"/>
        <v>0.26</v>
      </c>
      <c r="G25" s="27" t="s">
        <v>547</v>
      </c>
      <c r="H25" s="26" t="str">
        <f>OFFSET(Equipes!D$2,MATCH(G25,Equipes!D$3:D$132,0),1)</f>
        <v>D+</v>
      </c>
      <c r="I25" s="29">
        <f t="shared" ref="I25:K25" si="25">1/D25</f>
        <v>2.083333333</v>
      </c>
      <c r="J25" s="29">
        <f t="shared" si="25"/>
        <v>3.846153846</v>
      </c>
      <c r="K25" s="29">
        <f t="shared" si="25"/>
        <v>3.846153846</v>
      </c>
      <c r="L25" s="26">
        <f>IF(B25="A",VLOOKUP(H25,'Tabela %'!$C$3:$G$17,5,FALSE),IF(B25="A+",VLOOKUP(H25,'Tabela %'!$C$18:$G$32,5,FALSE),IF(B25="A-",VLOOKUP(H25,'Tabela %'!$C$33:$G$47,5,FALSE),IF(B25="B",VLOOKUP(H25,'Tabela %'!$C$48:$G$62,5,FALSE),IF(B25="B+",VLOOKUP(H25,'Tabela %'!$C$63:$G$77,5,FALSE),IF(B25="B-",VLOOKUP(H25,'Tabela %'!$C$78:$G$92,5,FALSE),IF(B25="C",VLOOKUP(H25,'Tabela %'!$C$93:$G$107,5,FALSE),IF(B25="C+",VLOOKUP(H25,'Tabela %'!$C$108:$G$122,5,FALSE),IF(B25="C-",VLOOKUP(H25,'Tabela %'!$C$123:$G$137,5,FALSE),IF(B25="D",VLOOKUP(H25,'Tabela %'!$C$138:$G$152,5,FALSE),IF(B25="D+",VLOOKUP(H25,'Tabela %'!$C$153:$G$167,5,FALSE),IF(B25="D-",VLOOKUP(H25,'Tabela %'!$C$168:$G$182,5,FALSE),IF(B25="E",VLOOKUP(H25,'Tabela %'!$C$183:$G$197,5,FALSE),IF(B25="E+",VLOOKUP(H25,'Tabela %'!$C$198:$G$212,5,FALSE),IF(B25="E-",VLOOKUP(H25,'Tabela %'!$C$213:$G$227,5,FALSE),0)))))))))))))))</f>
        <v>-0.5</v>
      </c>
      <c r="M25" s="26">
        <f t="shared" si="4"/>
        <v>0.5</v>
      </c>
      <c r="N25" s="30"/>
      <c r="O25" s="31"/>
    </row>
    <row r="26" ht="15.75" customHeight="1">
      <c r="B26" s="26" t="str">
        <f>OFFSET(Equipes!D$2,MATCH(C26,Equipes!D$3:D$132,0),1)</f>
        <v>C</v>
      </c>
      <c r="C26" s="27" t="s">
        <v>545</v>
      </c>
      <c r="D26" s="28">
        <f>IF(B26="A",VLOOKUP(H26,'Tabela %'!$C$3:$D$17,2,FALSE),IF(B26="A+",VLOOKUP(H26,'Tabela %'!$C$18:$D$32,2,FALSE),IF(B26="A-",VLOOKUP(H26,'Tabela %'!$C$33:$D$47,2,FALSE),IF(B26="B",VLOOKUP(H26,'Tabela %'!$C$48:$D$62,2,FALSE),IF(B26="B+",VLOOKUP(H26,'Tabela %'!$C$63:$D$77,2,FALSE),IF(B26="B-",VLOOKUP(H26,'Tabela %'!$C$78:$D$92,2,FALSE),IF(B26="C",VLOOKUP(H26,'Tabela %'!$C$93:$D$107,2,FALSE),IF(B26="C+",VLOOKUP(H26,'Tabela %'!$C$108:$D$122,2,FALSE),IF(B26="C-",VLOOKUP(H26,'Tabela %'!$C$123:$D$137,2,FALSE),IF(B26="D",VLOOKUP(H26,'Tabela %'!$C$138:$D$152,2,FALSE),IF(B26="D+",VLOOKUP(H26,'Tabela %'!$C$153:$D$167,2,FALSE),IF(B26="D-",VLOOKUP(H26,'Tabela %'!$C$168:$D$182,2,FALSE),IF(B26="E",VLOOKUP(H26,'Tabela %'!$C$183:$D$197,2,FALSE),IF(B26="E+",VLOOKUP(H26,'Tabela %'!$C$198:$D$212,2,FALSE),IF(B26="E-",VLOOKUP(H26,'Tabela %'!$C$213:$D$227,2,FALSE),0)))))))))))))))</f>
        <v>0.26</v>
      </c>
      <c r="E26" s="28">
        <f>IF(B26="A",VLOOKUP(H26,'Tabela %'!$C$3:$E$17,3,FALSE),IF(B26="A+",VLOOKUP(H26,'Tabela %'!$C$18:$E$32,3,FALSE),IF(B26="A-",VLOOKUP(H26,'Tabela %'!$C$33:$E$47,3,FALSE),IF(B26="B",VLOOKUP(H26,'Tabela %'!$C$48:$E$62,3,FALSE),IF(B26="B+",VLOOKUP(H26,'Tabela %'!$C$63:$E$77,3,FALSE),IF(B26="B-",VLOOKUP(H26,'Tabela %'!$C$78:$E$92,3,FALSE),IF(B26="C",VLOOKUP(H26,'Tabela %'!$C$93:$E$107,3,FALSE),IF(B26="C+",VLOOKUP(H26,'Tabela %'!$C$108:$E$122,3,FALSE),IF(B26="C-",VLOOKUP(H26,'Tabela %'!$C$123:$E$137,3,FALSE),IF(B26="D",VLOOKUP(H26,'Tabela %'!$C$138:$E$152,3,FALSE),IF(B26="D+",VLOOKUP(H26,'Tabela %'!$C$153:$E$167,3,FALSE),IF(B26="D-",VLOOKUP(H26,'Tabela %'!$C$168:$E$182,3,FALSE),IF(B26="E",VLOOKUP(H26,'Tabela %'!$C$183:$E$197,3,FALSE),IF(B26="E+",VLOOKUP(H26,'Tabela %'!$C$198:$E$212,3,FALSE),IF(B26="E-",VLOOKUP(H26,'Tabela %'!$C$213:$E$227,3,FALSE),0)))))))))))))))</f>
        <v>0.26</v>
      </c>
      <c r="F26" s="28">
        <f t="shared" si="2"/>
        <v>0.48</v>
      </c>
      <c r="G26" s="27" t="s">
        <v>541</v>
      </c>
      <c r="H26" s="26" t="str">
        <f>OFFSET(Equipes!D$2,MATCH(G26,Equipes!D$3:D$132,0),1)</f>
        <v>B-</v>
      </c>
      <c r="I26" s="29">
        <f t="shared" ref="I26:K26" si="26">1/D26</f>
        <v>3.846153846</v>
      </c>
      <c r="J26" s="29">
        <f t="shared" si="26"/>
        <v>3.846153846</v>
      </c>
      <c r="K26" s="29">
        <f t="shared" si="26"/>
        <v>2.083333333</v>
      </c>
      <c r="L26" s="26">
        <f>IF(B26="A",VLOOKUP(H26,'Tabela %'!$C$3:$G$17,5,FALSE),IF(B26="A+",VLOOKUP(H26,'Tabela %'!$C$18:$G$32,5,FALSE),IF(B26="A-",VLOOKUP(H26,'Tabela %'!$C$33:$G$47,5,FALSE),IF(B26="B",VLOOKUP(H26,'Tabela %'!$C$48:$G$62,5,FALSE),IF(B26="B+",VLOOKUP(H26,'Tabela %'!$C$63:$G$77,5,FALSE),IF(B26="B-",VLOOKUP(H26,'Tabela %'!$C$78:$G$92,5,FALSE),IF(B26="C",VLOOKUP(H26,'Tabela %'!$C$93:$G$107,5,FALSE),IF(B26="C+",VLOOKUP(H26,'Tabela %'!$C$108:$G$122,5,FALSE),IF(B26="C-",VLOOKUP(H26,'Tabela %'!$C$123:$G$137,5,FALSE),IF(B26="D",VLOOKUP(H26,'Tabela %'!$C$138:$G$152,5,FALSE),IF(B26="D+",VLOOKUP(H26,'Tabela %'!$C$153:$G$167,5,FALSE),IF(B26="D-",VLOOKUP(H26,'Tabela %'!$C$168:$G$182,5,FALSE),IF(B26="E",VLOOKUP(H26,'Tabela %'!$C$183:$G$197,5,FALSE),IF(B26="E+",VLOOKUP(H26,'Tabela %'!$C$198:$G$212,5,FALSE),IF(B26="E-",VLOOKUP(H26,'Tabela %'!$C$213:$G$227,5,FALSE),0)))))))))))))))</f>
        <v>0.5</v>
      </c>
      <c r="M26" s="26">
        <f t="shared" si="4"/>
        <v>-0.5</v>
      </c>
      <c r="N26" s="30"/>
      <c r="O26" s="3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E-</v>
      </c>
      <c r="C3" s="27" t="s">
        <v>137</v>
      </c>
      <c r="D3" s="28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0.13</v>
      </c>
      <c r="E3" s="28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0.19</v>
      </c>
      <c r="F3" s="28">
        <f t="shared" ref="F3:F16" si="2">1-D3-E3</f>
        <v>0.68</v>
      </c>
      <c r="G3" s="27" t="s">
        <v>133</v>
      </c>
      <c r="H3" s="26" t="str">
        <f>OFFSET(Equipes!D$2,MATCH(G3,Equipes!D$3:D$132,0),1)</f>
        <v>C-</v>
      </c>
      <c r="I3" s="29">
        <f t="shared" ref="I3:K3" si="1">1/D3</f>
        <v>7.692307692</v>
      </c>
      <c r="J3" s="29">
        <f t="shared" si="1"/>
        <v>5.263157895</v>
      </c>
      <c r="K3" s="29">
        <f t="shared" si="1"/>
        <v>1.470588235</v>
      </c>
      <c r="L3" s="26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1.5</v>
      </c>
      <c r="M3" s="26">
        <f t="shared" ref="M3:M16" si="4">-L3</f>
        <v>-1.5</v>
      </c>
      <c r="N3" s="30"/>
      <c r="O3" s="31"/>
    </row>
    <row r="4" ht="15.75" customHeight="1">
      <c r="B4" s="26" t="str">
        <f>OFFSET(Equipes!D$2,MATCH(C4,Equipes!D$3:D$132,0),1)</f>
        <v>D+</v>
      </c>
      <c r="C4" s="27" t="s">
        <v>123</v>
      </c>
      <c r="D4" s="28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0.23</v>
      </c>
      <c r="E4" s="28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0.25</v>
      </c>
      <c r="F4" s="28">
        <f t="shared" si="2"/>
        <v>0.52</v>
      </c>
      <c r="G4" s="27" t="s">
        <v>128</v>
      </c>
      <c r="H4" s="26" t="str">
        <f>OFFSET(Equipes!D$2,MATCH(G4,Equipes!D$3:D$132,0),1)</f>
        <v>C+</v>
      </c>
      <c r="I4" s="29">
        <f t="shared" ref="I4:K4" si="3">1/D4</f>
        <v>4.347826087</v>
      </c>
      <c r="J4" s="29">
        <f t="shared" si="3"/>
        <v>4</v>
      </c>
      <c r="K4" s="29">
        <f t="shared" si="3"/>
        <v>1.923076923</v>
      </c>
      <c r="L4" s="26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0.5</v>
      </c>
      <c r="M4" s="26">
        <f t="shared" si="4"/>
        <v>-0.5</v>
      </c>
      <c r="N4" s="30"/>
      <c r="O4" s="31"/>
    </row>
    <row r="5" ht="15.75" customHeight="1">
      <c r="B5" s="26" t="str">
        <f>OFFSET(Equipes!D$2,MATCH(C5,Equipes!D$3:D$132,0),1)</f>
        <v>B-</v>
      </c>
      <c r="C5" s="27" t="s">
        <v>141</v>
      </c>
      <c r="D5" s="28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0.31</v>
      </c>
      <c r="E5" s="28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0.29</v>
      </c>
      <c r="F5" s="28">
        <f t="shared" si="2"/>
        <v>0.4</v>
      </c>
      <c r="G5" s="27" t="s">
        <v>143</v>
      </c>
      <c r="H5" s="26" t="str">
        <f>OFFSET(Equipes!D$2,MATCH(G5,Equipes!D$3:D$132,0),1)</f>
        <v>B</v>
      </c>
      <c r="I5" s="29">
        <f t="shared" ref="I5:K5" si="5">1/D5</f>
        <v>3.225806452</v>
      </c>
      <c r="J5" s="29">
        <f t="shared" si="5"/>
        <v>3.448275862</v>
      </c>
      <c r="K5" s="29">
        <f t="shared" si="5"/>
        <v>2.5</v>
      </c>
      <c r="L5" s="26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0.25</v>
      </c>
      <c r="M5" s="26">
        <f t="shared" si="4"/>
        <v>-0.25</v>
      </c>
      <c r="N5" s="30"/>
      <c r="O5" s="31"/>
    </row>
    <row r="6" ht="15.75" customHeight="1">
      <c r="B6" s="26" t="str">
        <f>OFFSET(Equipes!D$2,MATCH(C6,Equipes!D$3:D$132,0),1)</f>
        <v>C-</v>
      </c>
      <c r="C6" s="27" t="s">
        <v>152</v>
      </c>
      <c r="D6" s="28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0.62</v>
      </c>
      <c r="E6" s="28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0.21</v>
      </c>
      <c r="F6" s="28">
        <f t="shared" si="2"/>
        <v>0.17</v>
      </c>
      <c r="G6" s="27" t="s">
        <v>148</v>
      </c>
      <c r="H6" s="26" t="str">
        <f>OFFSET(Equipes!D$2,MATCH(G6,Equipes!D$3:D$132,0),1)</f>
        <v>E+</v>
      </c>
      <c r="I6" s="29">
        <f t="shared" ref="I6:K6" si="6">1/D6</f>
        <v>1.612903226</v>
      </c>
      <c r="J6" s="29">
        <f t="shared" si="6"/>
        <v>4.761904762</v>
      </c>
      <c r="K6" s="29">
        <f t="shared" si="6"/>
        <v>5.882352941</v>
      </c>
      <c r="L6" s="26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-1</v>
      </c>
      <c r="M6" s="26">
        <f t="shared" si="4"/>
        <v>1</v>
      </c>
      <c r="N6" s="30"/>
      <c r="O6" s="31"/>
    </row>
    <row r="7" ht="15.75" customHeight="1">
      <c r="B7" s="26" t="str">
        <f>OFFSET(Equipes!D$2,MATCH(C7,Equipes!D$3:D$132,0),1)</f>
        <v>D-</v>
      </c>
      <c r="C7" s="27" t="s">
        <v>170</v>
      </c>
      <c r="D7" s="28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0.17</v>
      </c>
      <c r="E7" s="28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0.23</v>
      </c>
      <c r="F7" s="28">
        <f t="shared" si="2"/>
        <v>0.6</v>
      </c>
      <c r="G7" s="27" t="s">
        <v>163</v>
      </c>
      <c r="H7" s="26" t="str">
        <f>OFFSET(Equipes!D$2,MATCH(G7,Equipes!D$3:D$132,0),1)</f>
        <v>C+</v>
      </c>
      <c r="I7" s="29">
        <f t="shared" ref="I7:K7" si="7">1/D7</f>
        <v>5.882352941</v>
      </c>
      <c r="J7" s="29">
        <f t="shared" si="7"/>
        <v>4.347826087</v>
      </c>
      <c r="K7" s="29">
        <f t="shared" si="7"/>
        <v>1.666666667</v>
      </c>
      <c r="L7" s="26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1</v>
      </c>
      <c r="M7" s="26">
        <f t="shared" si="4"/>
        <v>-1</v>
      </c>
      <c r="N7" s="30"/>
      <c r="O7" s="31"/>
    </row>
    <row r="8" ht="15.75" customHeight="1">
      <c r="B8" s="26" t="str">
        <f>OFFSET(Equipes!D$2,MATCH(C8,Equipes!D$3:D$132,0),1)</f>
        <v>D-</v>
      </c>
      <c r="C8" s="32" t="s">
        <v>155</v>
      </c>
      <c r="D8" s="28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0.27</v>
      </c>
      <c r="E8" s="28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0.28</v>
      </c>
      <c r="F8" s="28">
        <f t="shared" si="2"/>
        <v>0.45</v>
      </c>
      <c r="G8" s="27" t="s">
        <v>160</v>
      </c>
      <c r="H8" s="26" t="str">
        <f>OFFSET(Equipes!D$2,MATCH(G8,Equipes!D$3:D$132,0),1)</f>
        <v>D+</v>
      </c>
      <c r="I8" s="29">
        <f t="shared" ref="I8:K8" si="8">1/D8</f>
        <v>3.703703704</v>
      </c>
      <c r="J8" s="29">
        <f t="shared" si="8"/>
        <v>3.571428571</v>
      </c>
      <c r="K8" s="29">
        <f t="shared" si="8"/>
        <v>2.222222222</v>
      </c>
      <c r="L8" s="26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0.25</v>
      </c>
      <c r="M8" s="26">
        <f t="shared" si="4"/>
        <v>-0.25</v>
      </c>
      <c r="N8" s="30"/>
      <c r="O8" s="31"/>
    </row>
    <row r="9" ht="15.75" customHeight="1">
      <c r="B9" s="26" t="str">
        <f>OFFSET(Equipes!D$2,MATCH(C9,Equipes!D$3:D$132,0),1)</f>
        <v>D-</v>
      </c>
      <c r="C9" s="33" t="s">
        <v>188</v>
      </c>
      <c r="D9" s="28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0.42</v>
      </c>
      <c r="E9" s="28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0.27</v>
      </c>
      <c r="F9" s="28">
        <f t="shared" si="2"/>
        <v>0.31</v>
      </c>
      <c r="G9" s="27" t="s">
        <v>185</v>
      </c>
      <c r="H9" s="26" t="str">
        <f>OFFSET(Equipes!D$2,MATCH(G9,Equipes!D$3:D$132,0),1)</f>
        <v>E+</v>
      </c>
      <c r="I9" s="29">
        <f t="shared" ref="I9:K9" si="9">1/D9</f>
        <v>2.380952381</v>
      </c>
      <c r="J9" s="29">
        <f t="shared" si="9"/>
        <v>3.703703704</v>
      </c>
      <c r="K9" s="29">
        <f t="shared" si="9"/>
        <v>3.225806452</v>
      </c>
      <c r="L9" s="26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-0.25</v>
      </c>
      <c r="M9" s="26">
        <f t="shared" si="4"/>
        <v>0.25</v>
      </c>
      <c r="N9" s="31"/>
      <c r="O9" s="31"/>
    </row>
    <row r="10" ht="15.75" customHeight="1">
      <c r="B10" s="26" t="str">
        <f>OFFSET(Equipes!D$2,MATCH(C10,Equipes!D$3:D$132,0),1)</f>
        <v>D+</v>
      </c>
      <c r="C10" s="33" t="s">
        <v>174</v>
      </c>
      <c r="D10" s="28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0.17</v>
      </c>
      <c r="E10" s="28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0.21</v>
      </c>
      <c r="F10" s="28">
        <f t="shared" si="2"/>
        <v>0.62</v>
      </c>
      <c r="G10" s="27" t="s">
        <v>180</v>
      </c>
      <c r="H10" s="26" t="str">
        <f>OFFSET(Equipes!D$2,MATCH(G10,Equipes!D$3:D$132,0),1)</f>
        <v>B-</v>
      </c>
      <c r="I10" s="29">
        <f t="shared" ref="I10:K10" si="10">1/D10</f>
        <v>5.882352941</v>
      </c>
      <c r="J10" s="29">
        <f t="shared" si="10"/>
        <v>4.761904762</v>
      </c>
      <c r="K10" s="29">
        <f t="shared" si="10"/>
        <v>1.612903226</v>
      </c>
      <c r="L10" s="26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1</v>
      </c>
      <c r="M10" s="26">
        <f t="shared" si="4"/>
        <v>-1</v>
      </c>
      <c r="N10" s="30"/>
      <c r="O10" s="31"/>
    </row>
    <row r="11" ht="15.75" customHeight="1">
      <c r="B11" s="26" t="str">
        <f>OFFSET(Equipes!D$2,MATCH(C11,Equipes!D$3:D$132,0),1)</f>
        <v>E+</v>
      </c>
      <c r="C11" s="33" t="s">
        <v>213</v>
      </c>
      <c r="D11" s="28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0.26</v>
      </c>
      <c r="E11" s="28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0.26</v>
      </c>
      <c r="F11" s="28">
        <f t="shared" si="2"/>
        <v>0.48</v>
      </c>
      <c r="G11" s="27" t="s">
        <v>208</v>
      </c>
      <c r="H11" s="26" t="str">
        <f>OFFSET(Equipes!D$2,MATCH(G11,Equipes!D$3:D$132,0),1)</f>
        <v>D</v>
      </c>
      <c r="I11" s="29">
        <f t="shared" ref="I11:K11" si="11">1/D11</f>
        <v>3.846153846</v>
      </c>
      <c r="J11" s="29">
        <f t="shared" si="11"/>
        <v>3.846153846</v>
      </c>
      <c r="K11" s="29">
        <f t="shared" si="11"/>
        <v>2.083333333</v>
      </c>
      <c r="L11" s="26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0.5</v>
      </c>
      <c r="M11" s="26">
        <f t="shared" si="4"/>
        <v>-0.5</v>
      </c>
      <c r="N11" s="30"/>
      <c r="O11" s="31"/>
    </row>
    <row r="12" ht="15.75" customHeight="1">
      <c r="B12" s="26" t="str">
        <f>OFFSET(Equipes!D$2,MATCH(C12,Equipes!D$3:D$132,0),1)</f>
        <v>D</v>
      </c>
      <c r="C12" s="27" t="s">
        <v>195</v>
      </c>
      <c r="D12" s="28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0.15</v>
      </c>
      <c r="E12" s="28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0.2</v>
      </c>
      <c r="F12" s="28">
        <f t="shared" si="2"/>
        <v>0.65</v>
      </c>
      <c r="G12" s="27" t="s">
        <v>202</v>
      </c>
      <c r="H12" s="26" t="str">
        <f>OFFSET(Equipes!D$2,MATCH(G12,Equipes!D$3:D$132,0),1)</f>
        <v>B-</v>
      </c>
      <c r="I12" s="29">
        <f t="shared" ref="I12:K12" si="12">1/D12</f>
        <v>6.666666667</v>
      </c>
      <c r="J12" s="29">
        <f t="shared" si="12"/>
        <v>5</v>
      </c>
      <c r="K12" s="29">
        <f t="shared" si="12"/>
        <v>1.538461538</v>
      </c>
      <c r="L12" s="26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1.25</v>
      </c>
      <c r="M12" s="26">
        <f t="shared" si="4"/>
        <v>-1.25</v>
      </c>
      <c r="N12" s="30"/>
      <c r="O12" s="31"/>
    </row>
    <row r="13" ht="15.75" customHeight="1">
      <c r="B13" s="26" t="str">
        <f>OFFSET(Equipes!D$2,MATCH(C13,Equipes!D$3:D$132,0),1)</f>
        <v>E-</v>
      </c>
      <c r="C13" s="27" t="s">
        <v>227</v>
      </c>
      <c r="D13" s="28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0.17</v>
      </c>
      <c r="E13" s="28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0.23</v>
      </c>
      <c r="F13" s="28">
        <f t="shared" si="2"/>
        <v>0.6</v>
      </c>
      <c r="G13" s="27" t="s">
        <v>225</v>
      </c>
      <c r="H13" s="26" t="str">
        <f>OFFSET(Equipes!D$2,MATCH(G13,Equipes!D$3:D$132,0),1)</f>
        <v>D+</v>
      </c>
      <c r="I13" s="29">
        <f t="shared" ref="I13:K13" si="13">1/D13</f>
        <v>5.882352941</v>
      </c>
      <c r="J13" s="29">
        <f t="shared" si="13"/>
        <v>4.347826087</v>
      </c>
      <c r="K13" s="29">
        <f t="shared" si="13"/>
        <v>1.666666667</v>
      </c>
      <c r="L13" s="26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1</v>
      </c>
      <c r="M13" s="26">
        <f t="shared" si="4"/>
        <v>-1</v>
      </c>
      <c r="N13" s="30"/>
      <c r="O13" s="31"/>
    </row>
    <row r="14" ht="15.75" customHeight="1">
      <c r="B14" s="26" t="str">
        <f>OFFSET(Equipes!D$2,MATCH(C14,Equipes!D$3:D$132,0),1)</f>
        <v>D-</v>
      </c>
      <c r="C14" s="27" t="s">
        <v>218</v>
      </c>
      <c r="D14" s="28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0.11</v>
      </c>
      <c r="E14" s="28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0.18</v>
      </c>
      <c r="F14" s="28">
        <f t="shared" si="2"/>
        <v>0.71</v>
      </c>
      <c r="G14" s="27" t="s">
        <v>222</v>
      </c>
      <c r="H14" s="26" t="str">
        <f>OFFSET(Equipes!D$2,MATCH(G14,Equipes!D$3:D$132,0),1)</f>
        <v>B</v>
      </c>
      <c r="I14" s="29">
        <f t="shared" ref="I14:K14" si="14">1/D14</f>
        <v>9.090909091</v>
      </c>
      <c r="J14" s="29">
        <f t="shared" si="14"/>
        <v>5.555555556</v>
      </c>
      <c r="K14" s="29">
        <f t="shared" si="14"/>
        <v>1.408450704</v>
      </c>
      <c r="L14" s="26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1.5</v>
      </c>
      <c r="M14" s="26">
        <f t="shared" si="4"/>
        <v>-1.5</v>
      </c>
      <c r="N14" s="30"/>
      <c r="O14" s="31"/>
    </row>
    <row r="15" ht="15.75" customHeight="1">
      <c r="B15" s="26" t="str">
        <f>OFFSET(Equipes!D$2,MATCH(C15,Equipes!D$3:D$132,0),1)</f>
        <v>D+</v>
      </c>
      <c r="C15" s="27" t="s">
        <v>260</v>
      </c>
      <c r="D15" s="28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0.52</v>
      </c>
      <c r="E15" s="28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0.25</v>
      </c>
      <c r="F15" s="28">
        <f t="shared" si="2"/>
        <v>0.23</v>
      </c>
      <c r="G15" s="27" t="s">
        <v>257</v>
      </c>
      <c r="H15" s="26" t="str">
        <f>OFFSET(Equipes!D$2,MATCH(G15,Equipes!D$3:D$132,0),1)</f>
        <v>E+</v>
      </c>
      <c r="I15" s="29">
        <f t="shared" ref="I15:K15" si="15">1/D15</f>
        <v>1.923076923</v>
      </c>
      <c r="J15" s="29">
        <f t="shared" si="15"/>
        <v>4</v>
      </c>
      <c r="K15" s="29">
        <f t="shared" si="15"/>
        <v>4.347826087</v>
      </c>
      <c r="L15" s="26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-0.5</v>
      </c>
      <c r="M15" s="26">
        <f t="shared" si="4"/>
        <v>0.5</v>
      </c>
      <c r="N15" s="30"/>
      <c r="O15" s="31"/>
    </row>
    <row r="16" ht="15.75" customHeight="1">
      <c r="B16" s="26" t="str">
        <f>OFFSET(Equipes!D$2,MATCH(C16,Equipes!D$3:D$132,0),1)</f>
        <v>C</v>
      </c>
      <c r="C16" s="27" t="s">
        <v>249</v>
      </c>
      <c r="D16" s="28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0.23</v>
      </c>
      <c r="E16" s="28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0.25</v>
      </c>
      <c r="F16" s="28">
        <f t="shared" si="2"/>
        <v>0.52</v>
      </c>
      <c r="G16" s="27" t="s">
        <v>254</v>
      </c>
      <c r="H16" s="26" t="str">
        <f>OFFSET(Equipes!D$2,MATCH(G16,Equipes!D$3:D$132,0),1)</f>
        <v>B</v>
      </c>
      <c r="I16" s="29">
        <f t="shared" ref="I16:K16" si="16">1/D16</f>
        <v>4.347826087</v>
      </c>
      <c r="J16" s="29">
        <f t="shared" si="16"/>
        <v>4</v>
      </c>
      <c r="K16" s="29">
        <f t="shared" si="16"/>
        <v>1.923076923</v>
      </c>
      <c r="L16" s="26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0.5</v>
      </c>
      <c r="M16" s="26">
        <f t="shared" si="4"/>
        <v>-0.5</v>
      </c>
      <c r="N16" s="30"/>
      <c r="O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D-</v>
      </c>
      <c r="C3" s="27" t="s">
        <v>32</v>
      </c>
      <c r="D3" s="28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0.23</v>
      </c>
      <c r="E3" s="28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0.25</v>
      </c>
      <c r="F3" s="28">
        <f t="shared" ref="F3:F28" si="2">1-D3-E3</f>
        <v>0.52</v>
      </c>
      <c r="G3" s="27" t="s">
        <v>28</v>
      </c>
      <c r="H3" s="26" t="str">
        <f>OFFSET(Equipes!D$2,MATCH(G3,Equipes!D$3:D$132,0),1)</f>
        <v>C-</v>
      </c>
      <c r="I3" s="29">
        <f t="shared" ref="I3:K3" si="1">1/D3</f>
        <v>4.347826087</v>
      </c>
      <c r="J3" s="29">
        <f t="shared" si="1"/>
        <v>4</v>
      </c>
      <c r="K3" s="29">
        <f t="shared" si="1"/>
        <v>1.923076923</v>
      </c>
      <c r="L3" s="26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0.5</v>
      </c>
      <c r="M3" s="26">
        <f t="shared" ref="M3:M28" si="4">-L3</f>
        <v>-0.5</v>
      </c>
      <c r="N3" s="30"/>
      <c r="O3" s="31"/>
    </row>
    <row r="4" ht="15.75" customHeight="1">
      <c r="B4" s="26" t="str">
        <f>OFFSET(Equipes!D$2,MATCH(C4,Equipes!D$3:D$132,0),1)</f>
        <v>C</v>
      </c>
      <c r="C4" s="27" t="s">
        <v>16</v>
      </c>
      <c r="D4" s="28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0.35</v>
      </c>
      <c r="E4" s="28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0.3</v>
      </c>
      <c r="F4" s="28">
        <f t="shared" si="2"/>
        <v>0.35</v>
      </c>
      <c r="G4" s="27" t="s">
        <v>25</v>
      </c>
      <c r="H4" s="26" t="str">
        <f>OFFSET(Equipes!D$2,MATCH(G4,Equipes!D$3:D$132,0),1)</f>
        <v>C</v>
      </c>
      <c r="I4" s="29">
        <f t="shared" ref="I4:K4" si="3">1/D4</f>
        <v>2.857142857</v>
      </c>
      <c r="J4" s="29">
        <f t="shared" si="3"/>
        <v>3.333333333</v>
      </c>
      <c r="K4" s="29">
        <f t="shared" si="3"/>
        <v>2.857142857</v>
      </c>
      <c r="L4" s="26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0</v>
      </c>
      <c r="M4" s="26">
        <f t="shared" si="4"/>
        <v>0</v>
      </c>
      <c r="N4" s="30"/>
      <c r="O4" s="31"/>
    </row>
    <row r="5" ht="15.75" customHeight="1">
      <c r="B5" s="26" t="str">
        <f>OFFSET(Equipes!D$2,MATCH(C5,Equipes!D$3:D$132,0),1)</f>
        <v>E</v>
      </c>
      <c r="C5" s="27" t="s">
        <v>54</v>
      </c>
      <c r="D5" s="28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0.08</v>
      </c>
      <c r="E5" s="28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0.14</v>
      </c>
      <c r="F5" s="28">
        <f t="shared" si="2"/>
        <v>0.78</v>
      </c>
      <c r="G5" s="27" t="s">
        <v>49</v>
      </c>
      <c r="H5" s="26" t="str">
        <f>OFFSET(Equipes!D$2,MATCH(G5,Equipes!D$3:D$132,0),1)</f>
        <v>B-</v>
      </c>
      <c r="I5" s="29">
        <f t="shared" ref="I5:K5" si="5">1/D5</f>
        <v>12.5</v>
      </c>
      <c r="J5" s="29">
        <f t="shared" si="5"/>
        <v>7.142857143</v>
      </c>
      <c r="K5" s="29">
        <f t="shared" si="5"/>
        <v>1.282051282</v>
      </c>
      <c r="L5" s="26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2</v>
      </c>
      <c r="M5" s="26">
        <f t="shared" si="4"/>
        <v>-2</v>
      </c>
      <c r="N5" s="30"/>
      <c r="O5" s="31"/>
    </row>
    <row r="6" ht="15.75" customHeight="1">
      <c r="B6" s="26" t="str">
        <f>OFFSET(Equipes!D$2,MATCH(C6,Equipes!D$3:D$132,0),1)</f>
        <v>D</v>
      </c>
      <c r="C6" s="27" t="s">
        <v>42</v>
      </c>
      <c r="D6" s="28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0.23</v>
      </c>
      <c r="E6" s="28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0.25</v>
      </c>
      <c r="F6" s="28">
        <f t="shared" si="2"/>
        <v>0.52</v>
      </c>
      <c r="G6" s="27" t="s">
        <v>45</v>
      </c>
      <c r="H6" s="26" t="str">
        <f>OFFSET(Equipes!D$2,MATCH(G6,Equipes!D$3:D$132,0),1)</f>
        <v>C</v>
      </c>
      <c r="I6" s="29">
        <f t="shared" ref="I6:K6" si="6">1/D6</f>
        <v>4.347826087</v>
      </c>
      <c r="J6" s="29">
        <f t="shared" si="6"/>
        <v>4</v>
      </c>
      <c r="K6" s="29">
        <f t="shared" si="6"/>
        <v>1.923076923</v>
      </c>
      <c r="L6" s="26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0.5</v>
      </c>
      <c r="M6" s="26">
        <f t="shared" si="4"/>
        <v>-0.5</v>
      </c>
      <c r="N6" s="30"/>
      <c r="O6" s="31"/>
    </row>
    <row r="7" ht="15.75" customHeight="1">
      <c r="B7" s="26" t="str">
        <f>OFFSET(Equipes!D$2,MATCH(C7,Equipes!D$3:D$132,0),1)</f>
        <v>E</v>
      </c>
      <c r="C7" s="27" t="s">
        <v>103</v>
      </c>
      <c r="D7" s="28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0.08</v>
      </c>
      <c r="E7" s="28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0.14</v>
      </c>
      <c r="F7" s="28">
        <f t="shared" si="2"/>
        <v>0.78</v>
      </c>
      <c r="G7" s="27" t="s">
        <v>98</v>
      </c>
      <c r="H7" s="26" t="str">
        <f>OFFSET(Equipes!D$2,MATCH(G7,Equipes!D$3:D$132,0),1)</f>
        <v>B-</v>
      </c>
      <c r="I7" s="29">
        <f t="shared" ref="I7:K7" si="7">1/D7</f>
        <v>12.5</v>
      </c>
      <c r="J7" s="29">
        <f t="shared" si="7"/>
        <v>7.142857143</v>
      </c>
      <c r="K7" s="29">
        <f t="shared" si="7"/>
        <v>1.282051282</v>
      </c>
      <c r="L7" s="26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2</v>
      </c>
      <c r="M7" s="26">
        <f t="shared" si="4"/>
        <v>-2</v>
      </c>
      <c r="N7" s="30"/>
      <c r="O7" s="31"/>
    </row>
    <row r="8" ht="15.75" customHeight="1">
      <c r="B8" s="26" t="str">
        <f>OFFSET(Equipes!D$2,MATCH(C8,Equipes!D$3:D$132,0),1)</f>
        <v>D</v>
      </c>
      <c r="C8" s="32" t="s">
        <v>88</v>
      </c>
      <c r="D8" s="28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0.23</v>
      </c>
      <c r="E8" s="28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0.25</v>
      </c>
      <c r="F8" s="28">
        <f t="shared" si="2"/>
        <v>0.52</v>
      </c>
      <c r="G8" s="27" t="s">
        <v>94</v>
      </c>
      <c r="H8" s="26" t="str">
        <f>OFFSET(Equipes!D$2,MATCH(G8,Equipes!D$3:D$132,0),1)</f>
        <v>C</v>
      </c>
      <c r="I8" s="29">
        <f t="shared" ref="I8:K8" si="8">1/D8</f>
        <v>4.347826087</v>
      </c>
      <c r="J8" s="29">
        <f t="shared" si="8"/>
        <v>4</v>
      </c>
      <c r="K8" s="29">
        <f t="shared" si="8"/>
        <v>1.923076923</v>
      </c>
      <c r="L8" s="26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0.5</v>
      </c>
      <c r="M8" s="26">
        <f t="shared" si="4"/>
        <v>-0.5</v>
      </c>
      <c r="N8" s="30"/>
      <c r="O8" s="31"/>
    </row>
    <row r="9" ht="15.75" customHeight="1">
      <c r="B9" s="26" t="str">
        <f>OFFSET(Equipes!D$2,MATCH(C9,Equipes!D$3:D$132,0),1)</f>
        <v>D</v>
      </c>
      <c r="C9" s="33" t="s">
        <v>117</v>
      </c>
      <c r="D9" s="28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0.52</v>
      </c>
      <c r="E9" s="28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0.25</v>
      </c>
      <c r="F9" s="28">
        <f t="shared" si="2"/>
        <v>0.23</v>
      </c>
      <c r="G9" s="27" t="s">
        <v>114</v>
      </c>
      <c r="H9" s="26" t="str">
        <f>OFFSET(Equipes!D$2,MATCH(G9,Equipes!D$3:D$132,0),1)</f>
        <v>E</v>
      </c>
      <c r="I9" s="29">
        <f t="shared" ref="I9:K9" si="9">1/D9</f>
        <v>1.923076923</v>
      </c>
      <c r="J9" s="29">
        <f t="shared" si="9"/>
        <v>4</v>
      </c>
      <c r="K9" s="29">
        <f t="shared" si="9"/>
        <v>4.347826087</v>
      </c>
      <c r="L9" s="26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-0.5</v>
      </c>
      <c r="M9" s="26">
        <f t="shared" si="4"/>
        <v>0.5</v>
      </c>
      <c r="N9" s="31"/>
      <c r="O9" s="31"/>
    </row>
    <row r="10" ht="15.75" customHeight="1">
      <c r="B10" s="26" t="str">
        <f>OFFSET(Equipes!D$2,MATCH(C10,Equipes!D$3:D$132,0),1)</f>
        <v>D-</v>
      </c>
      <c r="C10" s="33" t="s">
        <v>107</v>
      </c>
      <c r="D10" s="28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0.06</v>
      </c>
      <c r="E10" s="28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0.12</v>
      </c>
      <c r="F10" s="28">
        <f t="shared" si="2"/>
        <v>0.82</v>
      </c>
      <c r="G10" s="27" t="s">
        <v>111</v>
      </c>
      <c r="H10" s="26" t="str">
        <f>OFFSET(Equipes!D$2,MATCH(G10,Equipes!D$3:D$132,0),1)</f>
        <v>A</v>
      </c>
      <c r="I10" s="29">
        <f t="shared" ref="I10:K10" si="10">1/D10</f>
        <v>16.66666667</v>
      </c>
      <c r="J10" s="29">
        <f t="shared" si="10"/>
        <v>8.333333333</v>
      </c>
      <c r="K10" s="29">
        <f t="shared" si="10"/>
        <v>1.219512195</v>
      </c>
      <c r="L10" s="26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2.25</v>
      </c>
      <c r="M10" s="26">
        <f t="shared" si="4"/>
        <v>-2.25</v>
      </c>
      <c r="N10" s="30"/>
      <c r="O10" s="31"/>
    </row>
    <row r="11" ht="15.75" customHeight="1">
      <c r="B11" s="26" t="str">
        <f>OFFSET(Equipes!D$2,MATCH(C11,Equipes!D$3:D$132,0),1)</f>
        <v>C</v>
      </c>
      <c r="C11" s="33" t="s">
        <v>244</v>
      </c>
      <c r="D11" s="28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0.48</v>
      </c>
      <c r="E11" s="28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0.26</v>
      </c>
      <c r="F11" s="28">
        <f t="shared" si="2"/>
        <v>0.26</v>
      </c>
      <c r="G11" s="27" t="s">
        <v>240</v>
      </c>
      <c r="H11" s="26" t="str">
        <f>OFFSET(Equipes!D$2,MATCH(G11,Equipes!D$3:D$132,0),1)</f>
        <v>D+</v>
      </c>
      <c r="I11" s="29">
        <f t="shared" ref="I11:K11" si="11">1/D11</f>
        <v>2.083333333</v>
      </c>
      <c r="J11" s="29">
        <f t="shared" si="11"/>
        <v>3.846153846</v>
      </c>
      <c r="K11" s="29">
        <f t="shared" si="11"/>
        <v>3.846153846</v>
      </c>
      <c r="L11" s="26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-0.5</v>
      </c>
      <c r="M11" s="26">
        <f t="shared" si="4"/>
        <v>0.5</v>
      </c>
      <c r="N11" s="30"/>
      <c r="O11" s="31"/>
    </row>
    <row r="12" ht="15.75" customHeight="1">
      <c r="B12" s="26" t="str">
        <f>OFFSET(Equipes!D$2,MATCH(C12,Equipes!D$3:D$132,0),1)</f>
        <v>D+</v>
      </c>
      <c r="C12" s="27" t="s">
        <v>232</v>
      </c>
      <c r="D12" s="28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0.23</v>
      </c>
      <c r="E12" s="28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0.25</v>
      </c>
      <c r="F12" s="28">
        <f t="shared" si="2"/>
        <v>0.52</v>
      </c>
      <c r="G12" s="27" t="s">
        <v>237</v>
      </c>
      <c r="H12" s="26" t="str">
        <f>OFFSET(Equipes!D$2,MATCH(G12,Equipes!D$3:D$132,0),1)</f>
        <v>C+</v>
      </c>
      <c r="I12" s="29">
        <f t="shared" ref="I12:K12" si="12">1/D12</f>
        <v>4.347826087</v>
      </c>
      <c r="J12" s="29">
        <f t="shared" si="12"/>
        <v>4</v>
      </c>
      <c r="K12" s="29">
        <f t="shared" si="12"/>
        <v>1.923076923</v>
      </c>
      <c r="L12" s="26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0.5</v>
      </c>
      <c r="M12" s="26">
        <f t="shared" si="4"/>
        <v>-0.5</v>
      </c>
      <c r="N12" s="30"/>
      <c r="O12" s="31"/>
    </row>
    <row r="13" ht="15.75" customHeight="1">
      <c r="B13" s="26" t="str">
        <f>OFFSET(Equipes!D$2,MATCH(C13,Equipes!D$3:D$132,0),1)</f>
        <v>C</v>
      </c>
      <c r="C13" s="27" t="s">
        <v>275</v>
      </c>
      <c r="D13" s="28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0.56</v>
      </c>
      <c r="E13" s="28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0.24</v>
      </c>
      <c r="F13" s="28">
        <f t="shared" si="2"/>
        <v>0.2</v>
      </c>
      <c r="G13" s="27" t="s">
        <v>272</v>
      </c>
      <c r="H13" s="26" t="str">
        <f>OFFSET(Equipes!D$2,MATCH(G13,Equipes!D$3:D$132,0),1)</f>
        <v>D-</v>
      </c>
      <c r="I13" s="29">
        <f t="shared" ref="I13:K13" si="13">1/D13</f>
        <v>1.785714286</v>
      </c>
      <c r="J13" s="29">
        <f t="shared" si="13"/>
        <v>4.166666667</v>
      </c>
      <c r="K13" s="29">
        <f t="shared" si="13"/>
        <v>5</v>
      </c>
      <c r="L13" s="26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-0.75</v>
      </c>
      <c r="M13" s="26">
        <f t="shared" si="4"/>
        <v>0.75</v>
      </c>
      <c r="N13" s="30"/>
      <c r="O13" s="31"/>
    </row>
    <row r="14" ht="15.75" customHeight="1">
      <c r="B14" s="26" t="str">
        <f>OFFSET(Equipes!D$2,MATCH(C14,Equipes!D$3:D$132,0),1)</f>
        <v>D+</v>
      </c>
      <c r="C14" s="27" t="s">
        <v>264</v>
      </c>
      <c r="D14" s="28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0.08</v>
      </c>
      <c r="E14" s="28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0.14</v>
      </c>
      <c r="F14" s="28">
        <f t="shared" si="2"/>
        <v>0.78</v>
      </c>
      <c r="G14" s="27" t="s">
        <v>269</v>
      </c>
      <c r="H14" s="26" t="str">
        <f>OFFSET(Equipes!D$2,MATCH(G14,Equipes!D$3:D$132,0),1)</f>
        <v>A</v>
      </c>
      <c r="I14" s="29">
        <f t="shared" ref="I14:K14" si="14">1/D14</f>
        <v>12.5</v>
      </c>
      <c r="J14" s="29">
        <f t="shared" si="14"/>
        <v>7.142857143</v>
      </c>
      <c r="K14" s="29">
        <f t="shared" si="14"/>
        <v>1.282051282</v>
      </c>
      <c r="L14" s="26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2</v>
      </c>
      <c r="M14" s="26">
        <f t="shared" si="4"/>
        <v>-2</v>
      </c>
      <c r="N14" s="30"/>
      <c r="O14" s="31"/>
    </row>
    <row r="15" ht="15.75" customHeight="1">
      <c r="B15" s="26" t="str">
        <f>OFFSET(Equipes!D$2,MATCH(C15,Equipes!D$3:D$132,0),1)</f>
        <v>D</v>
      </c>
      <c r="C15" s="27" t="s">
        <v>289</v>
      </c>
      <c r="D15" s="28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0.2</v>
      </c>
      <c r="E15" s="28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0.24</v>
      </c>
      <c r="F15" s="28">
        <f t="shared" si="2"/>
        <v>0.56</v>
      </c>
      <c r="G15" s="27" t="s">
        <v>286</v>
      </c>
      <c r="H15" s="26" t="str">
        <f>OFFSET(Equipes!D$2,MATCH(G15,Equipes!D$3:D$132,0),1)</f>
        <v>C+</v>
      </c>
      <c r="I15" s="29">
        <f t="shared" ref="I15:K15" si="15">1/D15</f>
        <v>5</v>
      </c>
      <c r="J15" s="29">
        <f t="shared" si="15"/>
        <v>4.166666667</v>
      </c>
      <c r="K15" s="29">
        <f t="shared" si="15"/>
        <v>1.785714286</v>
      </c>
      <c r="L15" s="26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0.75</v>
      </c>
      <c r="M15" s="26">
        <f t="shared" si="4"/>
        <v>-0.75</v>
      </c>
      <c r="N15" s="30"/>
      <c r="O15" s="31"/>
    </row>
    <row r="16" ht="15.75" customHeight="1">
      <c r="B16" s="26" t="str">
        <f>OFFSET(Equipes!D$2,MATCH(C16,Equipes!D$3:D$132,0),1)</f>
        <v>D-</v>
      </c>
      <c r="C16" s="27" t="s">
        <v>281</v>
      </c>
      <c r="D16" s="28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0.2</v>
      </c>
      <c r="E16" s="28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0.24</v>
      </c>
      <c r="F16" s="28">
        <f t="shared" si="2"/>
        <v>0.56</v>
      </c>
      <c r="G16" s="27" t="s">
        <v>283</v>
      </c>
      <c r="H16" s="26" t="str">
        <f>OFFSET(Equipes!D$2,MATCH(G16,Equipes!D$3:D$132,0),1)</f>
        <v>C</v>
      </c>
      <c r="I16" s="29">
        <f t="shared" ref="I16:K16" si="16">1/D16</f>
        <v>5</v>
      </c>
      <c r="J16" s="29">
        <f t="shared" si="16"/>
        <v>4.166666667</v>
      </c>
      <c r="K16" s="29">
        <f t="shared" si="16"/>
        <v>1.785714286</v>
      </c>
      <c r="L16" s="26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0.75</v>
      </c>
      <c r="M16" s="26">
        <f t="shared" si="4"/>
        <v>-0.75</v>
      </c>
      <c r="N16" s="30"/>
      <c r="O16" s="31"/>
    </row>
    <row r="17" ht="15.75" customHeight="1">
      <c r="B17" s="26" t="str">
        <f>OFFSET(Equipes!D$2,MATCH(C17,Equipes!D$3:D$132,0),1)</f>
        <v>D+</v>
      </c>
      <c r="C17" s="27" t="s">
        <v>336</v>
      </c>
      <c r="D17" s="28">
        <f>IF(B17="A",VLOOKUP(H17,'Tabela %'!$C$3:$D$17,2,FALSE),IF(B17="A+",VLOOKUP(H17,'Tabela %'!$C$18:$D$32,2,FALSE),IF(B17="A-",VLOOKUP(H17,'Tabela %'!$C$33:$D$47,2,FALSE),IF(B17="B",VLOOKUP(H17,'Tabela %'!$C$48:$D$62,2,FALSE),IF(B17="B+",VLOOKUP(H17,'Tabela %'!$C$63:$D$77,2,FALSE),IF(B17="B-",VLOOKUP(H17,'Tabela %'!$C$78:$D$92,2,FALSE),IF(B17="C",VLOOKUP(H17,'Tabela %'!$C$93:$D$107,2,FALSE),IF(B17="C+",VLOOKUP(H17,'Tabela %'!$C$108:$D$122,2,FALSE),IF(B17="C-",VLOOKUP(H17,'Tabela %'!$C$123:$D$137,2,FALSE),IF(B17="D",VLOOKUP(H17,'Tabela %'!$C$138:$D$152,2,FALSE),IF(B17="D+",VLOOKUP(H17,'Tabela %'!$C$153:$D$167,2,FALSE),IF(B17="D-",VLOOKUP(H17,'Tabela %'!$C$168:$D$182,2,FALSE),IF(B17="E",VLOOKUP(H17,'Tabela %'!$C$183:$D$197,2,FALSE),IF(B17="E+",VLOOKUP(H17,'Tabela %'!$C$198:$D$212,2,FALSE),IF(B17="E-",VLOOKUP(H17,'Tabela %'!$C$213:$D$227,2,FALSE),0)))))))))))))))</f>
        <v>0.17</v>
      </c>
      <c r="E17" s="28">
        <f>IF(B17="A",VLOOKUP(H17,'Tabela %'!$C$3:$E$17,3,FALSE),IF(B17="A+",VLOOKUP(H17,'Tabela %'!$C$18:$E$32,3,FALSE),IF(B17="A-",VLOOKUP(H17,'Tabela %'!$C$33:$E$47,3,FALSE),IF(B17="B",VLOOKUP(H17,'Tabela %'!$C$48:$E$62,3,FALSE),IF(B17="B+",VLOOKUP(H17,'Tabela %'!$C$63:$E$77,3,FALSE),IF(B17="B-",VLOOKUP(H17,'Tabela %'!$C$78:$E$92,3,FALSE),IF(B17="C",VLOOKUP(H17,'Tabela %'!$C$93:$E$107,3,FALSE),IF(B17="C+",VLOOKUP(H17,'Tabela %'!$C$108:$E$122,3,FALSE),IF(B17="C-",VLOOKUP(H17,'Tabela %'!$C$123:$E$137,3,FALSE),IF(B17="D",VLOOKUP(H17,'Tabela %'!$C$138:$E$152,3,FALSE),IF(B17="D+",VLOOKUP(H17,'Tabela %'!$C$153:$E$167,3,FALSE),IF(B17="D-",VLOOKUP(H17,'Tabela %'!$C$168:$E$182,3,FALSE),IF(B17="E",VLOOKUP(H17,'Tabela %'!$C$183:$E$197,3,FALSE),IF(B17="E+",VLOOKUP(H17,'Tabela %'!$C$198:$E$212,3,FALSE),IF(B17="E-",VLOOKUP(H17,'Tabela %'!$C$213:$E$227,3,FALSE),0)))))))))))))))</f>
        <v>0.21</v>
      </c>
      <c r="F17" s="28">
        <f t="shared" si="2"/>
        <v>0.62</v>
      </c>
      <c r="G17" s="27" t="s">
        <v>331</v>
      </c>
      <c r="H17" s="26" t="str">
        <f>OFFSET(Equipes!D$2,MATCH(G17,Equipes!D$3:D$132,0),1)</f>
        <v>B-</v>
      </c>
      <c r="I17" s="29">
        <f t="shared" ref="I17:K17" si="17">1/D17</f>
        <v>5.882352941</v>
      </c>
      <c r="J17" s="29">
        <f t="shared" si="17"/>
        <v>4.761904762</v>
      </c>
      <c r="K17" s="29">
        <f t="shared" si="17"/>
        <v>1.612903226</v>
      </c>
      <c r="L17" s="26">
        <f>IF(B17="A",VLOOKUP(H17,'Tabela %'!$C$3:$G$17,5,FALSE),IF(B17="A+",VLOOKUP(H17,'Tabela %'!$C$18:$G$32,5,FALSE),IF(B17="A-",VLOOKUP(H17,'Tabela %'!$C$33:$G$47,5,FALSE),IF(B17="B",VLOOKUP(H17,'Tabela %'!$C$48:$G$62,5,FALSE),IF(B17="B+",VLOOKUP(H17,'Tabela %'!$C$63:$G$77,5,FALSE),IF(B17="B-",VLOOKUP(H17,'Tabela %'!$C$78:$G$92,5,FALSE),IF(B17="C",VLOOKUP(H17,'Tabela %'!$C$93:$G$107,5,FALSE),IF(B17="C+",VLOOKUP(H17,'Tabela %'!$C$108:$G$122,5,FALSE),IF(B17="C-",VLOOKUP(H17,'Tabela %'!$C$123:$G$137,5,FALSE),IF(B17="D",VLOOKUP(H17,'Tabela %'!$C$138:$G$152,5,FALSE),IF(B17="D+",VLOOKUP(H17,'Tabela %'!$C$153:$G$167,5,FALSE),IF(B17="D-",VLOOKUP(H17,'Tabela %'!$C$168:$G$182,5,FALSE),IF(B17="E",VLOOKUP(H17,'Tabela %'!$C$183:$G$197,5,FALSE),IF(B17="E+",VLOOKUP(H17,'Tabela %'!$C$198:$G$212,5,FALSE),IF(B17="E-",VLOOKUP(H17,'Tabela %'!$C$213:$G$227,5,FALSE),0)))))))))))))))</f>
        <v>1</v>
      </c>
      <c r="M17" s="26">
        <f t="shared" si="4"/>
        <v>-1</v>
      </c>
      <c r="N17" s="30"/>
      <c r="O17" s="31"/>
    </row>
    <row r="18" ht="15.75" customHeight="1">
      <c r="B18" s="26" t="str">
        <f>OFFSET(Equipes!D$2,MATCH(C18,Equipes!D$3:D$132,0),1)</f>
        <v>D+</v>
      </c>
      <c r="C18" s="27" t="s">
        <v>325</v>
      </c>
      <c r="D18" s="28">
        <f>IF(B18="A",VLOOKUP(H18,'Tabela %'!$C$3:$D$17,2,FALSE),IF(B18="A+",VLOOKUP(H18,'Tabela %'!$C$18:$D$32,2,FALSE),IF(B18="A-",VLOOKUP(H18,'Tabela %'!$C$33:$D$47,2,FALSE),IF(B18="B",VLOOKUP(H18,'Tabela %'!$C$48:$D$62,2,FALSE),IF(B18="B+",VLOOKUP(H18,'Tabela %'!$C$63:$D$77,2,FALSE),IF(B18="B-",VLOOKUP(H18,'Tabela %'!$C$78:$D$92,2,FALSE),IF(B18="C",VLOOKUP(H18,'Tabela %'!$C$93:$D$107,2,FALSE),IF(B18="C+",VLOOKUP(H18,'Tabela %'!$C$108:$D$122,2,FALSE),IF(B18="C-",VLOOKUP(H18,'Tabela %'!$C$123:$D$137,2,FALSE),IF(B18="D",VLOOKUP(H18,'Tabela %'!$C$138:$D$152,2,FALSE),IF(B18="D+",VLOOKUP(H18,'Tabela %'!$C$153:$D$167,2,FALSE),IF(B18="D-",VLOOKUP(H18,'Tabela %'!$C$168:$D$182,2,FALSE),IF(B18="E",VLOOKUP(H18,'Tabela %'!$C$183:$D$197,2,FALSE),IF(B18="E+",VLOOKUP(H18,'Tabela %'!$C$198:$D$212,2,FALSE),IF(B18="E-",VLOOKUP(H18,'Tabela %'!$C$213:$D$227,2,FALSE),0)))))))))))))))</f>
        <v>0.4</v>
      </c>
      <c r="E18" s="28">
        <f>IF(B18="A",VLOOKUP(H18,'Tabela %'!$C$3:$E$17,3,FALSE),IF(B18="A+",VLOOKUP(H18,'Tabela %'!$C$18:$E$32,3,FALSE),IF(B18="A-",VLOOKUP(H18,'Tabela %'!$C$33:$E$47,3,FALSE),IF(B18="B",VLOOKUP(H18,'Tabela %'!$C$48:$E$62,3,FALSE),IF(B18="B+",VLOOKUP(H18,'Tabela %'!$C$63:$E$77,3,FALSE),IF(B18="B-",VLOOKUP(H18,'Tabela %'!$C$78:$E$92,3,FALSE),IF(B18="C",VLOOKUP(H18,'Tabela %'!$C$93:$E$107,3,FALSE),IF(B18="C+",VLOOKUP(H18,'Tabela %'!$C$108:$E$122,3,FALSE),IF(B18="C-",VLOOKUP(H18,'Tabela %'!$C$123:$E$137,3,FALSE),IF(B18="D",VLOOKUP(H18,'Tabela %'!$C$138:$E$152,3,FALSE),IF(B18="D+",VLOOKUP(H18,'Tabela %'!$C$153:$E$167,3,FALSE),IF(B18="D-",VLOOKUP(H18,'Tabela %'!$C$168:$E$182,3,FALSE),IF(B18="E",VLOOKUP(H18,'Tabela %'!$C$183:$E$197,3,FALSE),IF(B18="E+",VLOOKUP(H18,'Tabela %'!$C$198:$E$212,3,FALSE),IF(B18="E-",VLOOKUP(H18,'Tabela %'!$C$213:$E$227,3,FALSE),0)))))))))))))))</f>
        <v>0.29</v>
      </c>
      <c r="F18" s="28">
        <f t="shared" si="2"/>
        <v>0.31</v>
      </c>
      <c r="G18" s="27" t="s">
        <v>328</v>
      </c>
      <c r="H18" s="26" t="str">
        <f>OFFSET(Equipes!D$2,MATCH(G18,Equipes!D$3:D$132,0),1)</f>
        <v>D</v>
      </c>
      <c r="I18" s="29">
        <f t="shared" ref="I18:K18" si="18">1/D18</f>
        <v>2.5</v>
      </c>
      <c r="J18" s="29">
        <f t="shared" si="18"/>
        <v>3.448275862</v>
      </c>
      <c r="K18" s="29">
        <f t="shared" si="18"/>
        <v>3.225806452</v>
      </c>
      <c r="L18" s="26">
        <f>IF(B18="A",VLOOKUP(H18,'Tabela %'!$C$3:$G$17,5,FALSE),IF(B18="A+",VLOOKUP(H18,'Tabela %'!$C$18:$G$32,5,FALSE),IF(B18="A-",VLOOKUP(H18,'Tabela %'!$C$33:$G$47,5,FALSE),IF(B18="B",VLOOKUP(H18,'Tabela %'!$C$48:$G$62,5,FALSE),IF(B18="B+",VLOOKUP(H18,'Tabela %'!$C$63:$G$77,5,FALSE),IF(B18="B-",VLOOKUP(H18,'Tabela %'!$C$78:$G$92,5,FALSE),IF(B18="C",VLOOKUP(H18,'Tabela %'!$C$93:$G$107,5,FALSE),IF(B18="C+",VLOOKUP(H18,'Tabela %'!$C$108:$G$122,5,FALSE),IF(B18="C-",VLOOKUP(H18,'Tabela %'!$C$123:$G$137,5,FALSE),IF(B18="D",VLOOKUP(H18,'Tabela %'!$C$138:$G$152,5,FALSE),IF(B18="D+",VLOOKUP(H18,'Tabela %'!$C$153:$G$167,5,FALSE),IF(B18="D-",VLOOKUP(H18,'Tabela %'!$C$168:$G$182,5,FALSE),IF(B18="E",VLOOKUP(H18,'Tabela %'!$C$183:$G$197,5,FALSE),IF(B18="E+",VLOOKUP(H18,'Tabela %'!$C$198:$G$212,5,FALSE),IF(B18="E-",VLOOKUP(H18,'Tabela %'!$C$213:$G$227,5,FALSE),0)))))))))))))))</f>
        <v>-0.25</v>
      </c>
      <c r="M18" s="26">
        <f t="shared" si="4"/>
        <v>0.25</v>
      </c>
      <c r="N18" s="30"/>
      <c r="O18" s="31"/>
    </row>
    <row r="19" ht="15.75" customHeight="1">
      <c r="B19" s="26" t="str">
        <f>OFFSET(Equipes!D$2,MATCH(C19,Equipes!D$3:D$132,0),1)</f>
        <v>D-</v>
      </c>
      <c r="C19" s="27" t="s">
        <v>398</v>
      </c>
      <c r="D19" s="28">
        <f>IF(B19="A",VLOOKUP(H19,'Tabela %'!$C$3:$D$17,2,FALSE),IF(B19="A+",VLOOKUP(H19,'Tabela %'!$C$18:$D$32,2,FALSE),IF(B19="A-",VLOOKUP(H19,'Tabela %'!$C$33:$D$47,2,FALSE),IF(B19="B",VLOOKUP(H19,'Tabela %'!$C$48:$D$62,2,FALSE),IF(B19="B+",VLOOKUP(H19,'Tabela %'!$C$63:$D$77,2,FALSE),IF(B19="B-",VLOOKUP(H19,'Tabela %'!$C$78:$D$92,2,FALSE),IF(B19="C",VLOOKUP(H19,'Tabela %'!$C$93:$D$107,2,FALSE),IF(B19="C+",VLOOKUP(H19,'Tabela %'!$C$108:$D$122,2,FALSE),IF(B19="C-",VLOOKUP(H19,'Tabela %'!$C$123:$D$137,2,FALSE),IF(B19="D",VLOOKUP(H19,'Tabela %'!$C$138:$D$152,2,FALSE),IF(B19="D+",VLOOKUP(H19,'Tabela %'!$C$153:$D$167,2,FALSE),IF(B19="D-",VLOOKUP(H19,'Tabela %'!$C$168:$D$182,2,FALSE),IF(B19="E",VLOOKUP(H19,'Tabela %'!$C$183:$D$197,2,FALSE),IF(B19="E+",VLOOKUP(H19,'Tabela %'!$C$198:$D$212,2,FALSE),IF(B19="E-",VLOOKUP(H19,'Tabela %'!$C$213:$D$227,2,FALSE),0)))))))))))))))</f>
        <v>0.27</v>
      </c>
      <c r="E19" s="28">
        <f>IF(B19="A",VLOOKUP(H19,'Tabela %'!$C$3:$E$17,3,FALSE),IF(B19="A+",VLOOKUP(H19,'Tabela %'!$C$18:$E$32,3,FALSE),IF(B19="A-",VLOOKUP(H19,'Tabela %'!$C$33:$E$47,3,FALSE),IF(B19="B",VLOOKUP(H19,'Tabela %'!$C$48:$E$62,3,FALSE),IF(B19="B+",VLOOKUP(H19,'Tabela %'!$C$63:$E$77,3,FALSE),IF(B19="B-",VLOOKUP(H19,'Tabela %'!$C$78:$E$92,3,FALSE),IF(B19="C",VLOOKUP(H19,'Tabela %'!$C$93:$E$107,3,FALSE),IF(B19="C+",VLOOKUP(H19,'Tabela %'!$C$108:$E$122,3,FALSE),IF(B19="C-",VLOOKUP(H19,'Tabela %'!$C$123:$E$137,3,FALSE),IF(B19="D",VLOOKUP(H19,'Tabela %'!$C$138:$E$152,3,FALSE),IF(B19="D+",VLOOKUP(H19,'Tabela %'!$C$153:$E$167,3,FALSE),IF(B19="D-",VLOOKUP(H19,'Tabela %'!$C$168:$E$182,3,FALSE),IF(B19="E",VLOOKUP(H19,'Tabela %'!$C$183:$E$197,3,FALSE),IF(B19="E+",VLOOKUP(H19,'Tabela %'!$C$198:$E$212,3,FALSE),IF(B19="E-",VLOOKUP(H19,'Tabela %'!$C$213:$E$227,3,FALSE),0)))))))))))))))</f>
        <v>0.28</v>
      </c>
      <c r="F19" s="28">
        <f t="shared" si="2"/>
        <v>0.45</v>
      </c>
      <c r="G19" s="27" t="s">
        <v>393</v>
      </c>
      <c r="H19" s="26" t="str">
        <f>OFFSET(Equipes!D$2,MATCH(G19,Equipes!D$3:D$132,0),1)</f>
        <v>D+</v>
      </c>
      <c r="I19" s="29">
        <f t="shared" ref="I19:K19" si="19">1/D19</f>
        <v>3.703703704</v>
      </c>
      <c r="J19" s="29">
        <f t="shared" si="19"/>
        <v>3.571428571</v>
      </c>
      <c r="K19" s="29">
        <f t="shared" si="19"/>
        <v>2.222222222</v>
      </c>
      <c r="L19" s="26">
        <f>IF(B19="A",VLOOKUP(H19,'Tabela %'!$C$3:$G$17,5,FALSE),IF(B19="A+",VLOOKUP(H19,'Tabela %'!$C$18:$G$32,5,FALSE),IF(B19="A-",VLOOKUP(H19,'Tabela %'!$C$33:$G$47,5,FALSE),IF(B19="B",VLOOKUP(H19,'Tabela %'!$C$48:$G$62,5,FALSE),IF(B19="B+",VLOOKUP(H19,'Tabela %'!$C$63:$G$77,5,FALSE),IF(B19="B-",VLOOKUP(H19,'Tabela %'!$C$78:$G$92,5,FALSE),IF(B19="C",VLOOKUP(H19,'Tabela %'!$C$93:$G$107,5,FALSE),IF(B19="C+",VLOOKUP(H19,'Tabela %'!$C$108:$G$122,5,FALSE),IF(B19="C-",VLOOKUP(H19,'Tabela %'!$C$123:$G$137,5,FALSE),IF(B19="D",VLOOKUP(H19,'Tabela %'!$C$138:$G$152,5,FALSE),IF(B19="D+",VLOOKUP(H19,'Tabela %'!$C$153:$G$167,5,FALSE),IF(B19="D-",VLOOKUP(H19,'Tabela %'!$C$168:$G$182,5,FALSE),IF(B19="E",VLOOKUP(H19,'Tabela %'!$C$183:$G$197,5,FALSE),IF(B19="E+",VLOOKUP(H19,'Tabela %'!$C$198:$G$212,5,FALSE),IF(B19="E-",VLOOKUP(H19,'Tabela %'!$C$213:$G$227,5,FALSE),0)))))))))))))))</f>
        <v>0.25</v>
      </c>
      <c r="M19" s="26">
        <f t="shared" si="4"/>
        <v>-0.25</v>
      </c>
      <c r="N19" s="30"/>
      <c r="O19" s="31"/>
    </row>
    <row r="20" ht="15.75" customHeight="1">
      <c r="B20" s="26" t="str">
        <f>OFFSET(Equipes!D$2,MATCH(C20,Equipes!D$3:D$132,0),1)</f>
        <v>B-</v>
      </c>
      <c r="C20" s="27" t="s">
        <v>388</v>
      </c>
      <c r="D20" s="28">
        <f>IF(B20="A",VLOOKUP(H20,'Tabela %'!$C$3:$D$17,2,FALSE),IF(B20="A+",VLOOKUP(H20,'Tabela %'!$C$18:$D$32,2,FALSE),IF(B20="A-",VLOOKUP(H20,'Tabela %'!$C$33:$D$47,2,FALSE),IF(B20="B",VLOOKUP(H20,'Tabela %'!$C$48:$D$62,2,FALSE),IF(B20="B+",VLOOKUP(H20,'Tabela %'!$C$63:$D$77,2,FALSE),IF(B20="B-",VLOOKUP(H20,'Tabela %'!$C$78:$D$92,2,FALSE),IF(B20="C",VLOOKUP(H20,'Tabela %'!$C$93:$D$107,2,FALSE),IF(B20="C+",VLOOKUP(H20,'Tabela %'!$C$108:$D$122,2,FALSE),IF(B20="C-",VLOOKUP(H20,'Tabela %'!$C$123:$D$137,2,FALSE),IF(B20="D",VLOOKUP(H20,'Tabela %'!$C$138:$D$152,2,FALSE),IF(B20="D+",VLOOKUP(H20,'Tabela %'!$C$153:$D$167,2,FALSE),IF(B20="D-",VLOOKUP(H20,'Tabela %'!$C$168:$D$182,2,FALSE),IF(B20="E",VLOOKUP(H20,'Tabela %'!$C$183:$D$197,2,FALSE),IF(B20="E+",VLOOKUP(H20,'Tabela %'!$C$198:$D$212,2,FALSE),IF(B20="E-",VLOOKUP(H20,'Tabela %'!$C$213:$D$227,2,FALSE),0)))))))))))))))</f>
        <v>0.52</v>
      </c>
      <c r="E20" s="28">
        <f>IF(B20="A",VLOOKUP(H20,'Tabela %'!$C$3:$E$17,3,FALSE),IF(B20="A+",VLOOKUP(H20,'Tabela %'!$C$18:$E$32,3,FALSE),IF(B20="A-",VLOOKUP(H20,'Tabela %'!$C$33:$E$47,3,FALSE),IF(B20="B",VLOOKUP(H20,'Tabela %'!$C$48:$E$62,3,FALSE),IF(B20="B+",VLOOKUP(H20,'Tabela %'!$C$63:$E$77,3,FALSE),IF(B20="B-",VLOOKUP(H20,'Tabela %'!$C$78:$E$92,3,FALSE),IF(B20="C",VLOOKUP(H20,'Tabela %'!$C$93:$E$107,3,FALSE),IF(B20="C+",VLOOKUP(H20,'Tabela %'!$C$108:$E$122,3,FALSE),IF(B20="C-",VLOOKUP(H20,'Tabela %'!$C$123:$E$137,3,FALSE),IF(B20="D",VLOOKUP(H20,'Tabela %'!$C$138:$E$152,3,FALSE),IF(B20="D+",VLOOKUP(H20,'Tabela %'!$C$153:$E$167,3,FALSE),IF(B20="D-",VLOOKUP(H20,'Tabela %'!$C$168:$E$182,3,FALSE),IF(B20="E",VLOOKUP(H20,'Tabela %'!$C$183:$E$197,3,FALSE),IF(B20="E+",VLOOKUP(H20,'Tabela %'!$C$198:$E$212,3,FALSE),IF(B20="E-",VLOOKUP(H20,'Tabela %'!$C$213:$E$227,3,FALSE),0)))))))))))))))</f>
        <v>0.25</v>
      </c>
      <c r="F20" s="28">
        <f t="shared" si="2"/>
        <v>0.23</v>
      </c>
      <c r="G20" s="27" t="s">
        <v>391</v>
      </c>
      <c r="H20" s="26" t="str">
        <f>OFFSET(Equipes!D$2,MATCH(G20,Equipes!D$3:D$132,0),1)</f>
        <v>C-</v>
      </c>
      <c r="I20" s="29">
        <f t="shared" ref="I20:K20" si="20">1/D20</f>
        <v>1.923076923</v>
      </c>
      <c r="J20" s="29">
        <f t="shared" si="20"/>
        <v>4</v>
      </c>
      <c r="K20" s="29">
        <f t="shared" si="20"/>
        <v>4.347826087</v>
      </c>
      <c r="L20" s="26">
        <f>IF(B20="A",VLOOKUP(H20,'Tabela %'!$C$3:$G$17,5,FALSE),IF(B20="A+",VLOOKUP(H20,'Tabela %'!$C$18:$G$32,5,FALSE),IF(B20="A-",VLOOKUP(H20,'Tabela %'!$C$33:$G$47,5,FALSE),IF(B20="B",VLOOKUP(H20,'Tabela %'!$C$48:$G$62,5,FALSE),IF(B20="B+",VLOOKUP(H20,'Tabela %'!$C$63:$G$77,5,FALSE),IF(B20="B-",VLOOKUP(H20,'Tabela %'!$C$78:$G$92,5,FALSE),IF(B20="C",VLOOKUP(H20,'Tabela %'!$C$93:$G$107,5,FALSE),IF(B20="C+",VLOOKUP(H20,'Tabela %'!$C$108:$G$122,5,FALSE),IF(B20="C-",VLOOKUP(H20,'Tabela %'!$C$123:$G$137,5,FALSE),IF(B20="D",VLOOKUP(H20,'Tabela %'!$C$138:$G$152,5,FALSE),IF(B20="D+",VLOOKUP(H20,'Tabela %'!$C$153:$G$167,5,FALSE),IF(B20="D-",VLOOKUP(H20,'Tabela %'!$C$168:$G$182,5,FALSE),IF(B20="E",VLOOKUP(H20,'Tabela %'!$C$183:$G$197,5,FALSE),IF(B20="E+",VLOOKUP(H20,'Tabela %'!$C$198:$G$212,5,FALSE),IF(B20="E-",VLOOKUP(H20,'Tabela %'!$C$213:$G$227,5,FALSE),0)))))))))))))))</f>
        <v>-0.5</v>
      </c>
      <c r="M20" s="26">
        <f t="shared" si="4"/>
        <v>0.5</v>
      </c>
      <c r="N20" s="30"/>
      <c r="O20" s="31"/>
    </row>
    <row r="21" ht="15.75" customHeight="1">
      <c r="B21" s="26" t="str">
        <f>OFFSET(Equipes!D$2,MATCH(C21,Equipes!D$3:D$132,0),1)</f>
        <v>E+</v>
      </c>
      <c r="C21" s="27" t="s">
        <v>433</v>
      </c>
      <c r="D21" s="28">
        <f>IF(B21="A",VLOOKUP(H21,'Tabela %'!$C$3:$D$17,2,FALSE),IF(B21="A+",VLOOKUP(H21,'Tabela %'!$C$18:$D$32,2,FALSE),IF(B21="A-",VLOOKUP(H21,'Tabela %'!$C$33:$D$47,2,FALSE),IF(B21="B",VLOOKUP(H21,'Tabela %'!$C$48:$D$62,2,FALSE),IF(B21="B+",VLOOKUP(H21,'Tabela %'!$C$63:$D$77,2,FALSE),IF(B21="B-",VLOOKUP(H21,'Tabela %'!$C$78:$D$92,2,FALSE),IF(B21="C",VLOOKUP(H21,'Tabela %'!$C$93:$D$107,2,FALSE),IF(B21="C+",VLOOKUP(H21,'Tabela %'!$C$108:$D$122,2,FALSE),IF(B21="C-",VLOOKUP(H21,'Tabela %'!$C$123:$D$137,2,FALSE),IF(B21="D",VLOOKUP(H21,'Tabela %'!$C$138:$D$152,2,FALSE),IF(B21="D+",VLOOKUP(H21,'Tabela %'!$C$153:$D$167,2,FALSE),IF(B21="D-",VLOOKUP(H21,'Tabela %'!$C$168:$D$182,2,FALSE),IF(B21="E",VLOOKUP(H21,'Tabela %'!$C$183:$D$197,2,FALSE),IF(B21="E+",VLOOKUP(H21,'Tabela %'!$C$198:$D$212,2,FALSE),IF(B21="E-",VLOOKUP(H21,'Tabela %'!$C$213:$D$227,2,FALSE),0)))))))))))))))</f>
        <v>0.15</v>
      </c>
      <c r="E21" s="28">
        <f>IF(B21="A",VLOOKUP(H21,'Tabela %'!$C$3:$E$17,3,FALSE),IF(B21="A+",VLOOKUP(H21,'Tabela %'!$C$18:$E$32,3,FALSE),IF(B21="A-",VLOOKUP(H21,'Tabela %'!$C$33:$E$47,3,FALSE),IF(B21="B",VLOOKUP(H21,'Tabela %'!$C$48:$E$62,3,FALSE),IF(B21="B+",VLOOKUP(H21,'Tabela %'!$C$63:$E$77,3,FALSE),IF(B21="B-",VLOOKUP(H21,'Tabela %'!$C$78:$E$92,3,FALSE),IF(B21="C",VLOOKUP(H21,'Tabela %'!$C$93:$E$107,3,FALSE),IF(B21="C+",VLOOKUP(H21,'Tabela %'!$C$108:$E$122,3,FALSE),IF(B21="C-",VLOOKUP(H21,'Tabela %'!$C$123:$E$137,3,FALSE),IF(B21="D",VLOOKUP(H21,'Tabela %'!$C$138:$E$152,3,FALSE),IF(B21="D+",VLOOKUP(H21,'Tabela %'!$C$153:$E$167,3,FALSE),IF(B21="D-",VLOOKUP(H21,'Tabela %'!$C$168:$E$182,3,FALSE),IF(B21="E",VLOOKUP(H21,'Tabela %'!$C$183:$E$197,3,FALSE),IF(B21="E+",VLOOKUP(H21,'Tabela %'!$C$198:$E$212,3,FALSE),IF(B21="E-",VLOOKUP(H21,'Tabela %'!$C$213:$E$227,3,FALSE),0)))))))))))))))</f>
        <v>0.2</v>
      </c>
      <c r="F21" s="28">
        <f t="shared" si="2"/>
        <v>0.65</v>
      </c>
      <c r="G21" s="27" t="s">
        <v>427</v>
      </c>
      <c r="H21" s="26" t="str">
        <f>OFFSET(Equipes!D$2,MATCH(G21,Equipes!D$3:D$132,0),1)</f>
        <v>C</v>
      </c>
      <c r="I21" s="29">
        <f t="shared" ref="I21:K21" si="21">1/D21</f>
        <v>6.666666667</v>
      </c>
      <c r="J21" s="29">
        <f t="shared" si="21"/>
        <v>5</v>
      </c>
      <c r="K21" s="29">
        <f t="shared" si="21"/>
        <v>1.538461538</v>
      </c>
      <c r="L21" s="26">
        <f>IF(B21="A",VLOOKUP(H21,'Tabela %'!$C$3:$G$17,5,FALSE),IF(B21="A+",VLOOKUP(H21,'Tabela %'!$C$18:$G$32,5,FALSE),IF(B21="A-",VLOOKUP(H21,'Tabela %'!$C$33:$G$47,5,FALSE),IF(B21="B",VLOOKUP(H21,'Tabela %'!$C$48:$G$62,5,FALSE),IF(B21="B+",VLOOKUP(H21,'Tabela %'!$C$63:$G$77,5,FALSE),IF(B21="B-",VLOOKUP(H21,'Tabela %'!$C$78:$G$92,5,FALSE),IF(B21="C",VLOOKUP(H21,'Tabela %'!$C$93:$G$107,5,FALSE),IF(B21="C+",VLOOKUP(H21,'Tabela %'!$C$108:$G$122,5,FALSE),IF(B21="C-",VLOOKUP(H21,'Tabela %'!$C$123:$G$137,5,FALSE),IF(B21="D",VLOOKUP(H21,'Tabela %'!$C$138:$G$152,5,FALSE),IF(B21="D+",VLOOKUP(H21,'Tabela %'!$C$153:$G$167,5,FALSE),IF(B21="D-",VLOOKUP(H21,'Tabela %'!$C$168:$G$182,5,FALSE),IF(B21="E",VLOOKUP(H21,'Tabela %'!$C$183:$G$197,5,FALSE),IF(B21="E+",VLOOKUP(H21,'Tabela %'!$C$198:$G$212,5,FALSE),IF(B21="E-",VLOOKUP(H21,'Tabela %'!$C$213:$G$227,5,FALSE),0)))))))))))))))</f>
        <v>1.25</v>
      </c>
      <c r="M21" s="26">
        <f t="shared" si="4"/>
        <v>-1.25</v>
      </c>
      <c r="N21" s="30"/>
      <c r="O21" s="31"/>
    </row>
    <row r="22" ht="15.75" customHeight="1">
      <c r="B22" s="26" t="str">
        <f>OFFSET(Equipes!D$2,MATCH(C22,Equipes!D$3:D$132,0),1)</f>
        <v>D+</v>
      </c>
      <c r="C22" s="27" t="s">
        <v>421</v>
      </c>
      <c r="D22" s="28">
        <f>IF(B22="A",VLOOKUP(H22,'Tabela %'!$C$3:$D$17,2,FALSE),IF(B22="A+",VLOOKUP(H22,'Tabela %'!$C$18:$D$32,2,FALSE),IF(B22="A-",VLOOKUP(H22,'Tabela %'!$C$33:$D$47,2,FALSE),IF(B22="B",VLOOKUP(H22,'Tabela %'!$C$48:$D$62,2,FALSE),IF(B22="B+",VLOOKUP(H22,'Tabela %'!$C$63:$D$77,2,FALSE),IF(B22="B-",VLOOKUP(H22,'Tabela %'!$C$78:$D$92,2,FALSE),IF(B22="C",VLOOKUP(H22,'Tabela %'!$C$93:$D$107,2,FALSE),IF(B22="C+",VLOOKUP(H22,'Tabela %'!$C$108:$D$122,2,FALSE),IF(B22="C-",VLOOKUP(H22,'Tabela %'!$C$123:$D$137,2,FALSE),IF(B22="D",VLOOKUP(H22,'Tabela %'!$C$138:$D$152,2,FALSE),IF(B22="D+",VLOOKUP(H22,'Tabela %'!$C$153:$D$167,2,FALSE),IF(B22="D-",VLOOKUP(H22,'Tabela %'!$C$168:$D$182,2,FALSE),IF(B22="E",VLOOKUP(H22,'Tabela %'!$C$183:$D$197,2,FALSE),IF(B22="E+",VLOOKUP(H22,'Tabela %'!$C$198:$D$212,2,FALSE),IF(B22="E-",VLOOKUP(H22,'Tabela %'!$C$213:$D$227,2,FALSE),0)))))))))))))))</f>
        <v>0.07</v>
      </c>
      <c r="E22" s="28">
        <f>IF(B22="A",VLOOKUP(H22,'Tabela %'!$C$3:$E$17,3,FALSE),IF(B22="A+",VLOOKUP(H22,'Tabela %'!$C$18:$E$32,3,FALSE),IF(B22="A-",VLOOKUP(H22,'Tabela %'!$C$33:$E$47,3,FALSE),IF(B22="B",VLOOKUP(H22,'Tabela %'!$C$48:$E$62,3,FALSE),IF(B22="B+",VLOOKUP(H22,'Tabela %'!$C$63:$E$77,3,FALSE),IF(B22="B-",VLOOKUP(H22,'Tabela %'!$C$78:$E$92,3,FALSE),IF(B22="C",VLOOKUP(H22,'Tabela %'!$C$93:$E$107,3,FALSE),IF(B22="C+",VLOOKUP(H22,'Tabela %'!$C$108:$E$122,3,FALSE),IF(B22="C-",VLOOKUP(H22,'Tabela %'!$C$123:$E$137,3,FALSE),IF(B22="D",VLOOKUP(H22,'Tabela %'!$C$138:$E$152,3,FALSE),IF(B22="D+",VLOOKUP(H22,'Tabela %'!$C$153:$E$167,3,FALSE),IF(B22="D-",VLOOKUP(H22,'Tabela %'!$C$168:$E$182,3,FALSE),IF(B22="E",VLOOKUP(H22,'Tabela %'!$C$183:$E$197,3,FALSE),IF(B22="E+",VLOOKUP(H22,'Tabela %'!$C$198:$E$212,3,FALSE),IF(B22="E-",VLOOKUP(H22,'Tabela %'!$C$213:$E$227,3,FALSE),0)))))))))))))))</f>
        <v>0.13</v>
      </c>
      <c r="F22" s="28">
        <f t="shared" si="2"/>
        <v>0.8</v>
      </c>
      <c r="G22" s="27" t="s">
        <v>423</v>
      </c>
      <c r="H22" s="26" t="str">
        <f>OFFSET(Equipes!D$2,MATCH(G22,Equipes!D$3:D$132,0),1)</f>
        <v>A+</v>
      </c>
      <c r="I22" s="29">
        <f t="shared" ref="I22:K22" si="22">1/D22</f>
        <v>14.28571429</v>
      </c>
      <c r="J22" s="29">
        <f t="shared" si="22"/>
        <v>7.692307692</v>
      </c>
      <c r="K22" s="29">
        <f t="shared" si="22"/>
        <v>1.25</v>
      </c>
      <c r="L22" s="26">
        <f>IF(B22="A",VLOOKUP(H22,'Tabela %'!$C$3:$G$17,5,FALSE),IF(B22="A+",VLOOKUP(H22,'Tabela %'!$C$18:$G$32,5,FALSE),IF(B22="A-",VLOOKUP(H22,'Tabela %'!$C$33:$G$47,5,FALSE),IF(B22="B",VLOOKUP(H22,'Tabela %'!$C$48:$G$62,5,FALSE),IF(B22="B+",VLOOKUP(H22,'Tabela %'!$C$63:$G$77,5,FALSE),IF(B22="B-",VLOOKUP(H22,'Tabela %'!$C$78:$G$92,5,FALSE),IF(B22="C",VLOOKUP(H22,'Tabela %'!$C$93:$G$107,5,FALSE),IF(B22="C+",VLOOKUP(H22,'Tabela %'!$C$108:$G$122,5,FALSE),IF(B22="C-",VLOOKUP(H22,'Tabela %'!$C$123:$G$137,5,FALSE),IF(B22="D",VLOOKUP(H22,'Tabela %'!$C$138:$G$152,5,FALSE),IF(B22="D+",VLOOKUP(H22,'Tabela %'!$C$153:$G$167,5,FALSE),IF(B22="D-",VLOOKUP(H22,'Tabela %'!$C$168:$G$182,5,FALSE),IF(B22="E",VLOOKUP(H22,'Tabela %'!$C$183:$G$197,5,FALSE),IF(B22="E+",VLOOKUP(H22,'Tabela %'!$C$198:$G$212,5,FALSE),IF(B22="E-",VLOOKUP(H22,'Tabela %'!$C$213:$G$227,5,FALSE),0)))))))))))))))</f>
        <v>2</v>
      </c>
      <c r="M22" s="26">
        <f t="shared" si="4"/>
        <v>-2</v>
      </c>
      <c r="N22" s="30"/>
      <c r="O22" s="31"/>
    </row>
    <row r="23" ht="15.75" customHeight="1">
      <c r="B23" s="26" t="str">
        <f>OFFSET(Equipes!D$2,MATCH(C23,Equipes!D$3:D$132,0),1)</f>
        <v>E-</v>
      </c>
      <c r="C23" s="27" t="s">
        <v>453</v>
      </c>
      <c r="D23" s="28">
        <f>IF(B23="A",VLOOKUP(H23,'Tabela %'!$C$3:$D$17,2,FALSE),IF(B23="A+",VLOOKUP(H23,'Tabela %'!$C$18:$D$32,2,FALSE),IF(B23="A-",VLOOKUP(H23,'Tabela %'!$C$33:$D$47,2,FALSE),IF(B23="B",VLOOKUP(H23,'Tabela %'!$C$48:$D$62,2,FALSE),IF(B23="B+",VLOOKUP(H23,'Tabela %'!$C$63:$D$77,2,FALSE),IF(B23="B-",VLOOKUP(H23,'Tabela %'!$C$78:$D$92,2,FALSE),IF(B23="C",VLOOKUP(H23,'Tabela %'!$C$93:$D$107,2,FALSE),IF(B23="C+",VLOOKUP(H23,'Tabela %'!$C$108:$D$122,2,FALSE),IF(B23="C-",VLOOKUP(H23,'Tabela %'!$C$123:$D$137,2,FALSE),IF(B23="D",VLOOKUP(H23,'Tabela %'!$C$138:$D$152,2,FALSE),IF(B23="D+",VLOOKUP(H23,'Tabela %'!$C$153:$D$167,2,FALSE),IF(B23="D-",VLOOKUP(H23,'Tabela %'!$C$168:$D$182,2,FALSE),IF(B23="E",VLOOKUP(H23,'Tabela %'!$C$183:$D$197,2,FALSE),IF(B23="E+",VLOOKUP(H23,'Tabela %'!$C$198:$D$212,2,FALSE),IF(B23="E-",VLOOKUP(H23,'Tabela %'!$C$213:$D$227,2,FALSE),0)))))))))))))))</f>
        <v>0.17</v>
      </c>
      <c r="E23" s="28">
        <f>IF(B23="A",VLOOKUP(H23,'Tabela %'!$C$3:$E$17,3,FALSE),IF(B23="A+",VLOOKUP(H23,'Tabela %'!$C$18:$E$32,3,FALSE),IF(B23="A-",VLOOKUP(H23,'Tabela %'!$C$33:$E$47,3,FALSE),IF(B23="B",VLOOKUP(H23,'Tabela %'!$C$48:$E$62,3,FALSE),IF(B23="B+",VLOOKUP(H23,'Tabela %'!$C$63:$E$77,3,FALSE),IF(B23="B-",VLOOKUP(H23,'Tabela %'!$C$78:$E$92,3,FALSE),IF(B23="C",VLOOKUP(H23,'Tabela %'!$C$93:$E$107,3,FALSE),IF(B23="C+",VLOOKUP(H23,'Tabela %'!$C$108:$E$122,3,FALSE),IF(B23="C-",VLOOKUP(H23,'Tabela %'!$C$123:$E$137,3,FALSE),IF(B23="D",VLOOKUP(H23,'Tabela %'!$C$138:$E$152,3,FALSE),IF(B23="D+",VLOOKUP(H23,'Tabela %'!$C$153:$E$167,3,FALSE),IF(B23="D-",VLOOKUP(H23,'Tabela %'!$C$168:$E$182,3,FALSE),IF(B23="E",VLOOKUP(H23,'Tabela %'!$C$183:$E$197,3,FALSE),IF(B23="E+",VLOOKUP(H23,'Tabela %'!$C$198:$E$212,3,FALSE),IF(B23="E-",VLOOKUP(H23,'Tabela %'!$C$213:$E$227,3,FALSE),0)))))))))))))))</f>
        <v>0.23</v>
      </c>
      <c r="F23" s="28">
        <f t="shared" si="2"/>
        <v>0.6</v>
      </c>
      <c r="G23" s="27" t="s">
        <v>447</v>
      </c>
      <c r="H23" s="26" t="str">
        <f>OFFSET(Equipes!D$2,MATCH(G23,Equipes!D$3:D$132,0),1)</f>
        <v>D+</v>
      </c>
      <c r="I23" s="29">
        <f t="shared" ref="I23:K23" si="23">1/D23</f>
        <v>5.882352941</v>
      </c>
      <c r="J23" s="29">
        <f t="shared" si="23"/>
        <v>4.347826087</v>
      </c>
      <c r="K23" s="29">
        <f t="shared" si="23"/>
        <v>1.666666667</v>
      </c>
      <c r="L23" s="26">
        <f>IF(B23="A",VLOOKUP(H23,'Tabela %'!$C$3:$G$17,5,FALSE),IF(B23="A+",VLOOKUP(H23,'Tabela %'!$C$18:$G$32,5,FALSE),IF(B23="A-",VLOOKUP(H23,'Tabela %'!$C$33:$G$47,5,FALSE),IF(B23="B",VLOOKUP(H23,'Tabela %'!$C$48:$G$62,5,FALSE),IF(B23="B+",VLOOKUP(H23,'Tabela %'!$C$63:$G$77,5,FALSE),IF(B23="B-",VLOOKUP(H23,'Tabela %'!$C$78:$G$92,5,FALSE),IF(B23="C",VLOOKUP(H23,'Tabela %'!$C$93:$G$107,5,FALSE),IF(B23="C+",VLOOKUP(H23,'Tabela %'!$C$108:$G$122,5,FALSE),IF(B23="C-",VLOOKUP(H23,'Tabela %'!$C$123:$G$137,5,FALSE),IF(B23="D",VLOOKUP(H23,'Tabela %'!$C$138:$G$152,5,FALSE),IF(B23="D+",VLOOKUP(H23,'Tabela %'!$C$153:$G$167,5,FALSE),IF(B23="D-",VLOOKUP(H23,'Tabela %'!$C$168:$G$182,5,FALSE),IF(B23="E",VLOOKUP(H23,'Tabela %'!$C$183:$G$197,5,FALSE),IF(B23="E+",VLOOKUP(H23,'Tabela %'!$C$198:$G$212,5,FALSE),IF(B23="E-",VLOOKUP(H23,'Tabela %'!$C$213:$G$227,5,FALSE),0)))))))))))))))</f>
        <v>1</v>
      </c>
      <c r="M23" s="26">
        <f t="shared" si="4"/>
        <v>-1</v>
      </c>
      <c r="N23" s="30"/>
      <c r="O23" s="31"/>
    </row>
    <row r="24" ht="15.75" customHeight="1">
      <c r="B24" s="26" t="str">
        <f>OFFSET(Equipes!D$2,MATCH(C24,Equipes!D$3:D$132,0),1)</f>
        <v>C</v>
      </c>
      <c r="C24" s="27" t="s">
        <v>437</v>
      </c>
      <c r="D24" s="28">
        <f>IF(B24="A",VLOOKUP(H24,'Tabela %'!$C$3:$D$17,2,FALSE),IF(B24="A+",VLOOKUP(H24,'Tabela %'!$C$18:$D$32,2,FALSE),IF(B24="A-",VLOOKUP(H24,'Tabela %'!$C$33:$D$47,2,FALSE),IF(B24="B",VLOOKUP(H24,'Tabela %'!$C$48:$D$62,2,FALSE),IF(B24="B+",VLOOKUP(H24,'Tabela %'!$C$63:$D$77,2,FALSE),IF(B24="B-",VLOOKUP(H24,'Tabela %'!$C$78:$D$92,2,FALSE),IF(B24="C",VLOOKUP(H24,'Tabela %'!$C$93:$D$107,2,FALSE),IF(B24="C+",VLOOKUP(H24,'Tabela %'!$C$108:$D$122,2,FALSE),IF(B24="C-",VLOOKUP(H24,'Tabela %'!$C$123:$D$137,2,FALSE),IF(B24="D",VLOOKUP(H24,'Tabela %'!$C$138:$D$152,2,FALSE),IF(B24="D+",VLOOKUP(H24,'Tabela %'!$C$153:$D$167,2,FALSE),IF(B24="D-",VLOOKUP(H24,'Tabela %'!$C$168:$D$182,2,FALSE),IF(B24="E",VLOOKUP(H24,'Tabela %'!$C$183:$D$197,2,FALSE),IF(B24="E+",VLOOKUP(H24,'Tabela %'!$C$198:$D$212,2,FALSE),IF(B24="E-",VLOOKUP(H24,'Tabela %'!$C$213:$D$227,2,FALSE),0)))))))))))))))</f>
        <v>0.31</v>
      </c>
      <c r="E24" s="28">
        <f>IF(B24="A",VLOOKUP(H24,'Tabela %'!$C$3:$E$17,3,FALSE),IF(B24="A+",VLOOKUP(H24,'Tabela %'!$C$18:$E$32,3,FALSE),IF(B24="A-",VLOOKUP(H24,'Tabela %'!$C$33:$E$47,3,FALSE),IF(B24="B",VLOOKUP(H24,'Tabela %'!$C$48:$E$62,3,FALSE),IF(B24="B+",VLOOKUP(H24,'Tabela %'!$C$63:$E$77,3,FALSE),IF(B24="B-",VLOOKUP(H24,'Tabela %'!$C$78:$E$92,3,FALSE),IF(B24="C",VLOOKUP(H24,'Tabela %'!$C$93:$E$107,3,FALSE),IF(B24="C+",VLOOKUP(H24,'Tabela %'!$C$108:$E$122,3,FALSE),IF(B24="C-",VLOOKUP(H24,'Tabela %'!$C$123:$E$137,3,FALSE),IF(B24="D",VLOOKUP(H24,'Tabela %'!$C$138:$E$152,3,FALSE),IF(B24="D+",VLOOKUP(H24,'Tabela %'!$C$153:$E$167,3,FALSE),IF(B24="D-",VLOOKUP(H24,'Tabela %'!$C$168:$E$182,3,FALSE),IF(B24="E",VLOOKUP(H24,'Tabela %'!$C$183:$E$197,3,FALSE),IF(B24="E+",VLOOKUP(H24,'Tabela %'!$C$198:$E$212,3,FALSE),IF(B24="E-",VLOOKUP(H24,'Tabela %'!$C$213:$E$227,3,FALSE),0)))))))))))))))</f>
        <v>0.29</v>
      </c>
      <c r="F24" s="28">
        <f t="shared" si="2"/>
        <v>0.4</v>
      </c>
      <c r="G24" s="27" t="s">
        <v>444</v>
      </c>
      <c r="H24" s="26" t="str">
        <f>OFFSET(Equipes!D$2,MATCH(G24,Equipes!D$3:D$132,0),1)</f>
        <v>C+</v>
      </c>
      <c r="I24" s="29">
        <f t="shared" ref="I24:K24" si="24">1/D24</f>
        <v>3.225806452</v>
      </c>
      <c r="J24" s="29">
        <f t="shared" si="24"/>
        <v>3.448275862</v>
      </c>
      <c r="K24" s="29">
        <f t="shared" si="24"/>
        <v>2.5</v>
      </c>
      <c r="L24" s="26">
        <f>IF(B24="A",VLOOKUP(H24,'Tabela %'!$C$3:$G$17,5,FALSE),IF(B24="A+",VLOOKUP(H24,'Tabela %'!$C$18:$G$32,5,FALSE),IF(B24="A-",VLOOKUP(H24,'Tabela %'!$C$33:$G$47,5,FALSE),IF(B24="B",VLOOKUP(H24,'Tabela %'!$C$48:$G$62,5,FALSE),IF(B24="B+",VLOOKUP(H24,'Tabela %'!$C$63:$G$77,5,FALSE),IF(B24="B-",VLOOKUP(H24,'Tabela %'!$C$78:$G$92,5,FALSE),IF(B24="C",VLOOKUP(H24,'Tabela %'!$C$93:$G$107,5,FALSE),IF(B24="C+",VLOOKUP(H24,'Tabela %'!$C$108:$G$122,5,FALSE),IF(B24="C-",VLOOKUP(H24,'Tabela %'!$C$123:$G$137,5,FALSE),IF(B24="D",VLOOKUP(H24,'Tabela %'!$C$138:$G$152,5,FALSE),IF(B24="D+",VLOOKUP(H24,'Tabela %'!$C$153:$G$167,5,FALSE),IF(B24="D-",VLOOKUP(H24,'Tabela %'!$C$168:$G$182,5,FALSE),IF(B24="E",VLOOKUP(H24,'Tabela %'!$C$183:$G$197,5,FALSE),IF(B24="E+",VLOOKUP(H24,'Tabela %'!$C$198:$G$212,5,FALSE),IF(B24="E-",VLOOKUP(H24,'Tabela %'!$C$213:$G$227,5,FALSE),0)))))))))))))))</f>
        <v>0.25</v>
      </c>
      <c r="M24" s="26">
        <f t="shared" si="4"/>
        <v>-0.25</v>
      </c>
      <c r="N24" s="30"/>
      <c r="O24" s="31"/>
    </row>
    <row r="25" ht="15.75" customHeight="1">
      <c r="B25" s="26" t="str">
        <f>OFFSET(Equipes!D$2,MATCH(C25,Equipes!D$3:D$132,0),1)</f>
        <v>D+</v>
      </c>
      <c r="C25" s="27" t="s">
        <v>469</v>
      </c>
      <c r="D25" s="28">
        <f>IF(B25="A",VLOOKUP(H25,'Tabela %'!$C$3:$D$17,2,FALSE),IF(B25="A+",VLOOKUP(H25,'Tabela %'!$C$18:$D$32,2,FALSE),IF(B25="A-",VLOOKUP(H25,'Tabela %'!$C$33:$D$47,2,FALSE),IF(B25="B",VLOOKUP(H25,'Tabela %'!$C$48:$D$62,2,FALSE),IF(B25="B+",VLOOKUP(H25,'Tabela %'!$C$63:$D$77,2,FALSE),IF(B25="B-",VLOOKUP(H25,'Tabela %'!$C$78:$D$92,2,FALSE),IF(B25="C",VLOOKUP(H25,'Tabela %'!$C$93:$D$107,2,FALSE),IF(B25="C+",VLOOKUP(H25,'Tabela %'!$C$108:$D$122,2,FALSE),IF(B25="C-",VLOOKUP(H25,'Tabela %'!$C$123:$D$137,2,FALSE),IF(B25="D",VLOOKUP(H25,'Tabela %'!$C$138:$D$152,2,FALSE),IF(B25="D+",VLOOKUP(H25,'Tabela %'!$C$153:$D$167,2,FALSE),IF(B25="D-",VLOOKUP(H25,'Tabela %'!$C$168:$D$182,2,FALSE),IF(B25="E",VLOOKUP(H25,'Tabela %'!$C$183:$D$197,2,FALSE),IF(B25="E+",VLOOKUP(H25,'Tabela %'!$C$198:$D$212,2,FALSE),IF(B25="E-",VLOOKUP(H25,'Tabela %'!$C$213:$D$227,2,FALSE),0)))))))))))))))</f>
        <v>0.45</v>
      </c>
      <c r="E25" s="28">
        <f>IF(B25="A",VLOOKUP(H25,'Tabela %'!$C$3:$E$17,3,FALSE),IF(B25="A+",VLOOKUP(H25,'Tabela %'!$C$18:$E$32,3,FALSE),IF(B25="A-",VLOOKUP(H25,'Tabela %'!$C$33:$E$47,3,FALSE),IF(B25="B",VLOOKUP(H25,'Tabela %'!$C$48:$E$62,3,FALSE),IF(B25="B+",VLOOKUP(H25,'Tabela %'!$C$63:$E$77,3,FALSE),IF(B25="B-",VLOOKUP(H25,'Tabela %'!$C$78:$E$92,3,FALSE),IF(B25="C",VLOOKUP(H25,'Tabela %'!$C$93:$E$107,3,FALSE),IF(B25="C+",VLOOKUP(H25,'Tabela %'!$C$108:$E$122,3,FALSE),IF(B25="C-",VLOOKUP(H25,'Tabela %'!$C$123:$E$137,3,FALSE),IF(B25="D",VLOOKUP(H25,'Tabela %'!$C$138:$E$152,3,FALSE),IF(B25="D+",VLOOKUP(H25,'Tabela %'!$C$153:$E$167,3,FALSE),IF(B25="D-",VLOOKUP(H25,'Tabela %'!$C$168:$E$182,3,FALSE),IF(B25="E",VLOOKUP(H25,'Tabela %'!$C$183:$E$197,3,FALSE),IF(B25="E+",VLOOKUP(H25,'Tabela %'!$C$198:$E$212,3,FALSE),IF(B25="E-",VLOOKUP(H25,'Tabela %'!$C$213:$E$227,3,FALSE),0)))))))))))))))</f>
        <v>0.28</v>
      </c>
      <c r="F25" s="28">
        <f t="shared" si="2"/>
        <v>0.27</v>
      </c>
      <c r="G25" s="27" t="s">
        <v>466</v>
      </c>
      <c r="H25" s="26" t="str">
        <f>OFFSET(Equipes!D$2,MATCH(G25,Equipes!D$3:D$132,0),1)</f>
        <v>D-</v>
      </c>
      <c r="I25" s="29">
        <f t="shared" ref="I25:K25" si="25">1/D25</f>
        <v>2.222222222</v>
      </c>
      <c r="J25" s="29">
        <f t="shared" si="25"/>
        <v>3.571428571</v>
      </c>
      <c r="K25" s="29">
        <f t="shared" si="25"/>
        <v>3.703703704</v>
      </c>
      <c r="L25" s="26">
        <f>IF(B25="A",VLOOKUP(H25,'Tabela %'!$C$3:$G$17,5,FALSE),IF(B25="A+",VLOOKUP(H25,'Tabela %'!$C$18:$G$32,5,FALSE),IF(B25="A-",VLOOKUP(H25,'Tabela %'!$C$33:$G$47,5,FALSE),IF(B25="B",VLOOKUP(H25,'Tabela %'!$C$48:$G$62,5,FALSE),IF(B25="B+",VLOOKUP(H25,'Tabela %'!$C$63:$G$77,5,FALSE),IF(B25="B-",VLOOKUP(H25,'Tabela %'!$C$78:$G$92,5,FALSE),IF(B25="C",VLOOKUP(H25,'Tabela %'!$C$93:$G$107,5,FALSE),IF(B25="C+",VLOOKUP(H25,'Tabela %'!$C$108:$G$122,5,FALSE),IF(B25="C-",VLOOKUP(H25,'Tabela %'!$C$123:$G$137,5,FALSE),IF(B25="D",VLOOKUP(H25,'Tabela %'!$C$138:$G$152,5,FALSE),IF(B25="D+",VLOOKUP(H25,'Tabela %'!$C$153:$G$167,5,FALSE),IF(B25="D-",VLOOKUP(H25,'Tabela %'!$C$168:$G$182,5,FALSE),IF(B25="E",VLOOKUP(H25,'Tabela %'!$C$183:$G$197,5,FALSE),IF(B25="E+",VLOOKUP(H25,'Tabela %'!$C$198:$G$212,5,FALSE),IF(B25="E-",VLOOKUP(H25,'Tabela %'!$C$213:$G$227,5,FALSE),0)))))))))))))))</f>
        <v>-0.25</v>
      </c>
      <c r="M25" s="26">
        <f t="shared" si="4"/>
        <v>0.25</v>
      </c>
      <c r="N25" s="30"/>
      <c r="O25" s="31"/>
    </row>
    <row r="26" ht="15.75" customHeight="1">
      <c r="B26" s="26" t="str">
        <f>OFFSET(Equipes!D$2,MATCH(C26,Equipes!D$3:D$132,0),1)</f>
        <v>D+</v>
      </c>
      <c r="C26" s="27" t="s">
        <v>457</v>
      </c>
      <c r="D26" s="28">
        <f>IF(B26="A",VLOOKUP(H26,'Tabela %'!$C$3:$D$17,2,FALSE),IF(B26="A+",VLOOKUP(H26,'Tabela %'!$C$18:$D$32,2,FALSE),IF(B26="A-",VLOOKUP(H26,'Tabela %'!$C$33:$D$47,2,FALSE),IF(B26="B",VLOOKUP(H26,'Tabela %'!$C$48:$D$62,2,FALSE),IF(B26="B+",VLOOKUP(H26,'Tabela %'!$C$63:$D$77,2,FALSE),IF(B26="B-",VLOOKUP(H26,'Tabela %'!$C$78:$D$92,2,FALSE),IF(B26="C",VLOOKUP(H26,'Tabela %'!$C$93:$D$107,2,FALSE),IF(B26="C+",VLOOKUP(H26,'Tabela %'!$C$108:$D$122,2,FALSE),IF(B26="C-",VLOOKUP(H26,'Tabela %'!$C$123:$D$137,2,FALSE),IF(B26="D",VLOOKUP(H26,'Tabela %'!$C$138:$D$152,2,FALSE),IF(B26="D+",VLOOKUP(H26,'Tabela %'!$C$153:$D$167,2,FALSE),IF(B26="D-",VLOOKUP(H26,'Tabela %'!$C$168:$D$182,2,FALSE),IF(B26="E",VLOOKUP(H26,'Tabela %'!$C$183:$D$197,2,FALSE),IF(B26="E+",VLOOKUP(H26,'Tabela %'!$C$198:$D$212,2,FALSE),IF(B26="E-",VLOOKUP(H26,'Tabela %'!$C$213:$D$227,2,FALSE),0)))))))))))))))</f>
        <v>0.31</v>
      </c>
      <c r="E26" s="28">
        <f>IF(B26="A",VLOOKUP(H26,'Tabela %'!$C$3:$E$17,3,FALSE),IF(B26="A+",VLOOKUP(H26,'Tabela %'!$C$18:$E$32,3,FALSE),IF(B26="A-",VLOOKUP(H26,'Tabela %'!$C$33:$E$47,3,FALSE),IF(B26="B",VLOOKUP(H26,'Tabela %'!$C$48:$E$62,3,FALSE),IF(B26="B+",VLOOKUP(H26,'Tabela %'!$C$63:$E$77,3,FALSE),IF(B26="B-",VLOOKUP(H26,'Tabela %'!$C$78:$E$92,3,FALSE),IF(B26="C",VLOOKUP(H26,'Tabela %'!$C$93:$E$107,3,FALSE),IF(B26="C+",VLOOKUP(H26,'Tabela %'!$C$108:$E$122,3,FALSE),IF(B26="C-",VLOOKUP(H26,'Tabela %'!$C$123:$E$137,3,FALSE),IF(B26="D",VLOOKUP(H26,'Tabela %'!$C$138:$E$152,3,FALSE),IF(B26="D+",VLOOKUP(H26,'Tabela %'!$C$153:$E$167,3,FALSE),IF(B26="D-",VLOOKUP(H26,'Tabela %'!$C$168:$E$182,3,FALSE),IF(B26="E",VLOOKUP(H26,'Tabela %'!$C$183:$E$197,3,FALSE),IF(B26="E+",VLOOKUP(H26,'Tabela %'!$C$198:$E$212,3,FALSE),IF(B26="E-",VLOOKUP(H26,'Tabela %'!$C$213:$E$227,3,FALSE),0)))))))))))))))</f>
        <v>0.27</v>
      </c>
      <c r="F26" s="28">
        <f t="shared" si="2"/>
        <v>0.42</v>
      </c>
      <c r="G26" s="27" t="s">
        <v>462</v>
      </c>
      <c r="H26" s="26" t="str">
        <f>OFFSET(Equipes!D$2,MATCH(G26,Equipes!D$3:D$132,0),1)</f>
        <v>C-</v>
      </c>
      <c r="I26" s="29">
        <f t="shared" ref="I26:K26" si="26">1/D26</f>
        <v>3.225806452</v>
      </c>
      <c r="J26" s="29">
        <f t="shared" si="26"/>
        <v>3.703703704</v>
      </c>
      <c r="K26" s="29">
        <f t="shared" si="26"/>
        <v>2.380952381</v>
      </c>
      <c r="L26" s="26">
        <f>IF(B26="A",VLOOKUP(H26,'Tabela %'!$C$3:$G$17,5,FALSE),IF(B26="A+",VLOOKUP(H26,'Tabela %'!$C$18:$G$32,5,FALSE),IF(B26="A-",VLOOKUP(H26,'Tabela %'!$C$33:$G$47,5,FALSE),IF(B26="B",VLOOKUP(H26,'Tabela %'!$C$48:$G$62,5,FALSE),IF(B26="B+",VLOOKUP(H26,'Tabela %'!$C$63:$G$77,5,FALSE),IF(B26="B-",VLOOKUP(H26,'Tabela %'!$C$78:$G$92,5,FALSE),IF(B26="C",VLOOKUP(H26,'Tabela %'!$C$93:$G$107,5,FALSE),IF(B26="C+",VLOOKUP(H26,'Tabela %'!$C$108:$G$122,5,FALSE),IF(B26="C-",VLOOKUP(H26,'Tabela %'!$C$123:$G$137,5,FALSE),IF(B26="D",VLOOKUP(H26,'Tabela %'!$C$138:$G$152,5,FALSE),IF(B26="D+",VLOOKUP(H26,'Tabela %'!$C$153:$G$167,5,FALSE),IF(B26="D-",VLOOKUP(H26,'Tabela %'!$C$168:$G$182,5,FALSE),IF(B26="E",VLOOKUP(H26,'Tabela %'!$C$183:$G$197,5,FALSE),IF(B26="E+",VLOOKUP(H26,'Tabela %'!$C$198:$G$212,5,FALSE),IF(B26="E-",VLOOKUP(H26,'Tabela %'!$C$213:$G$227,5,FALSE),0)))))))))))))))</f>
        <v>0.25</v>
      </c>
      <c r="M26" s="26">
        <f t="shared" si="4"/>
        <v>-0.25</v>
      </c>
      <c r="N26" s="30"/>
      <c r="O26" s="31"/>
    </row>
    <row r="27" ht="15.75" customHeight="1">
      <c r="B27" s="26" t="str">
        <f>OFFSET(Equipes!D$2,MATCH(C27,Equipes!D$3:D$132,0),1)</f>
        <v>D-</v>
      </c>
      <c r="C27" s="27" t="s">
        <v>533</v>
      </c>
      <c r="D27" s="28">
        <f>IF(B27="A",VLOOKUP(H27,'Tabela %'!$C$3:$D$17,2,FALSE),IF(B27="A+",VLOOKUP(H27,'Tabela %'!$C$18:$D$32,2,FALSE),IF(B27="A-",VLOOKUP(H27,'Tabela %'!$C$33:$D$47,2,FALSE),IF(B27="B",VLOOKUP(H27,'Tabela %'!$C$48:$D$62,2,FALSE),IF(B27="B+",VLOOKUP(H27,'Tabela %'!$C$63:$D$77,2,FALSE),IF(B27="B-",VLOOKUP(H27,'Tabela %'!$C$78:$D$92,2,FALSE),IF(B27="C",VLOOKUP(H27,'Tabela %'!$C$93:$D$107,2,FALSE),IF(B27="C+",VLOOKUP(H27,'Tabela %'!$C$108:$D$122,2,FALSE),IF(B27="C-",VLOOKUP(H27,'Tabela %'!$C$123:$D$137,2,FALSE),IF(B27="D",VLOOKUP(H27,'Tabela %'!$C$138:$D$152,2,FALSE),IF(B27="D+",VLOOKUP(H27,'Tabela %'!$C$153:$D$167,2,FALSE),IF(B27="D-",VLOOKUP(H27,'Tabela %'!$C$168:$D$182,2,FALSE),IF(B27="E",VLOOKUP(H27,'Tabela %'!$C$183:$D$197,2,FALSE),IF(B27="E+",VLOOKUP(H27,'Tabela %'!$C$198:$D$212,2,FALSE),IF(B27="E-",VLOOKUP(H27,'Tabela %'!$C$213:$D$227,2,FALSE),0)))))))))))))))</f>
        <v>0.2</v>
      </c>
      <c r="E27" s="28">
        <f>IF(B27="A",VLOOKUP(H27,'Tabela %'!$C$3:$E$17,3,FALSE),IF(B27="A+",VLOOKUP(H27,'Tabela %'!$C$18:$E$32,3,FALSE),IF(B27="A-",VLOOKUP(H27,'Tabela %'!$C$33:$E$47,3,FALSE),IF(B27="B",VLOOKUP(H27,'Tabela %'!$C$48:$E$62,3,FALSE),IF(B27="B+",VLOOKUP(H27,'Tabela %'!$C$63:$E$77,3,FALSE),IF(B27="B-",VLOOKUP(H27,'Tabela %'!$C$78:$E$92,3,FALSE),IF(B27="C",VLOOKUP(H27,'Tabela %'!$C$93:$E$107,3,FALSE),IF(B27="C+",VLOOKUP(H27,'Tabela %'!$C$108:$E$122,3,FALSE),IF(B27="C-",VLOOKUP(H27,'Tabela %'!$C$123:$E$137,3,FALSE),IF(B27="D",VLOOKUP(H27,'Tabela %'!$C$138:$E$152,3,FALSE),IF(B27="D+",VLOOKUP(H27,'Tabela %'!$C$153:$E$167,3,FALSE),IF(B27="D-",VLOOKUP(H27,'Tabela %'!$C$168:$E$182,3,FALSE),IF(B27="E",VLOOKUP(H27,'Tabela %'!$C$183:$E$197,3,FALSE),IF(B27="E+",VLOOKUP(H27,'Tabela %'!$C$198:$E$212,3,FALSE),IF(B27="E-",VLOOKUP(H27,'Tabela %'!$C$213:$E$227,3,FALSE),0)))))))))))))))</f>
        <v>0.24</v>
      </c>
      <c r="F27" s="28">
        <f t="shared" si="2"/>
        <v>0.56</v>
      </c>
      <c r="G27" s="27" t="s">
        <v>530</v>
      </c>
      <c r="H27" s="26" t="str">
        <f>OFFSET(Equipes!D$2,MATCH(G27,Equipes!D$3:D$132,0),1)</f>
        <v>C</v>
      </c>
      <c r="I27" s="29">
        <f t="shared" ref="I27:K27" si="27">1/D27</f>
        <v>5</v>
      </c>
      <c r="J27" s="29">
        <f t="shared" si="27"/>
        <v>4.166666667</v>
      </c>
      <c r="K27" s="29">
        <f t="shared" si="27"/>
        <v>1.785714286</v>
      </c>
      <c r="L27" s="26">
        <f>IF(B27="A",VLOOKUP(H27,'Tabela %'!$C$3:$G$17,5,FALSE),IF(B27="A+",VLOOKUP(H27,'Tabela %'!$C$18:$G$32,5,FALSE),IF(B27="A-",VLOOKUP(H27,'Tabela %'!$C$33:$G$47,5,FALSE),IF(B27="B",VLOOKUP(H27,'Tabela %'!$C$48:$G$62,5,FALSE),IF(B27="B+",VLOOKUP(H27,'Tabela %'!$C$63:$G$77,5,FALSE),IF(B27="B-",VLOOKUP(H27,'Tabela %'!$C$78:$G$92,5,FALSE),IF(B27="C",VLOOKUP(H27,'Tabela %'!$C$93:$G$107,5,FALSE),IF(B27="C+",VLOOKUP(H27,'Tabela %'!$C$108:$G$122,5,FALSE),IF(B27="C-",VLOOKUP(H27,'Tabela %'!$C$123:$G$137,5,FALSE),IF(B27="D",VLOOKUP(H27,'Tabela %'!$C$138:$G$152,5,FALSE),IF(B27="D+",VLOOKUP(H27,'Tabela %'!$C$153:$G$167,5,FALSE),IF(B27="D-",VLOOKUP(H27,'Tabela %'!$C$168:$G$182,5,FALSE),IF(B27="E",VLOOKUP(H27,'Tabela %'!$C$183:$G$197,5,FALSE),IF(B27="E+",VLOOKUP(H27,'Tabela %'!$C$198:$G$212,5,FALSE),IF(B27="E-",VLOOKUP(H27,'Tabela %'!$C$213:$G$227,5,FALSE),0)))))))))))))))</f>
        <v>0.75</v>
      </c>
      <c r="M27" s="26">
        <f t="shared" si="4"/>
        <v>-0.75</v>
      </c>
      <c r="N27" s="30"/>
      <c r="O27" s="31"/>
    </row>
    <row r="28" ht="15.75" customHeight="1">
      <c r="B28" s="26" t="str">
        <f>OFFSET(Equipes!D$2,MATCH(C28,Equipes!D$3:D$132,0),1)</f>
        <v>C</v>
      </c>
      <c r="C28" s="27" t="s">
        <v>522</v>
      </c>
      <c r="D28" s="28">
        <f>IF(B28="A",VLOOKUP(H28,'Tabela %'!$C$3:$D$17,2,FALSE),IF(B28="A+",VLOOKUP(H28,'Tabela %'!$C$18:$D$32,2,FALSE),IF(B28="A-",VLOOKUP(H28,'Tabela %'!$C$33:$D$47,2,FALSE),IF(B28="B",VLOOKUP(H28,'Tabela %'!$C$48:$D$62,2,FALSE),IF(B28="B+",VLOOKUP(H28,'Tabela %'!$C$63:$D$77,2,FALSE),IF(B28="B-",VLOOKUP(H28,'Tabela %'!$C$78:$D$92,2,FALSE),IF(B28="C",VLOOKUP(H28,'Tabela %'!$C$93:$D$107,2,FALSE),IF(B28="C+",VLOOKUP(H28,'Tabela %'!$C$108:$D$122,2,FALSE),IF(B28="C-",VLOOKUP(H28,'Tabela %'!$C$123:$D$137,2,FALSE),IF(B28="D",VLOOKUP(H28,'Tabela %'!$C$138:$D$152,2,FALSE),IF(B28="D+",VLOOKUP(H28,'Tabela %'!$C$153:$D$167,2,FALSE),IF(B28="D-",VLOOKUP(H28,'Tabela %'!$C$168:$D$182,2,FALSE),IF(B28="E",VLOOKUP(H28,'Tabela %'!$C$183:$D$197,2,FALSE),IF(B28="E+",VLOOKUP(H28,'Tabela %'!$C$198:$D$212,2,FALSE),IF(B28="E-",VLOOKUP(H28,'Tabela %'!$C$213:$D$227,2,FALSE),0)))))))))))))))</f>
        <v>0.52</v>
      </c>
      <c r="E28" s="28">
        <f>IF(B28="A",VLOOKUP(H28,'Tabela %'!$C$3:$E$17,3,FALSE),IF(B28="A+",VLOOKUP(H28,'Tabela %'!$C$18:$E$32,3,FALSE),IF(B28="A-",VLOOKUP(H28,'Tabela %'!$C$33:$E$47,3,FALSE),IF(B28="B",VLOOKUP(H28,'Tabela %'!$C$48:$E$62,3,FALSE),IF(B28="B+",VLOOKUP(H28,'Tabela %'!$C$63:$E$77,3,FALSE),IF(B28="B-",VLOOKUP(H28,'Tabela %'!$C$78:$E$92,3,FALSE),IF(B28="C",VLOOKUP(H28,'Tabela %'!$C$93:$E$107,3,FALSE),IF(B28="C+",VLOOKUP(H28,'Tabela %'!$C$108:$E$122,3,FALSE),IF(B28="C-",VLOOKUP(H28,'Tabela %'!$C$123:$E$137,3,FALSE),IF(B28="D",VLOOKUP(H28,'Tabela %'!$C$138:$E$152,3,FALSE),IF(B28="D+",VLOOKUP(H28,'Tabela %'!$C$153:$E$167,3,FALSE),IF(B28="D-",VLOOKUP(H28,'Tabela %'!$C$168:$E$182,3,FALSE),IF(B28="E",VLOOKUP(H28,'Tabela %'!$C$183:$E$197,3,FALSE),IF(B28="E+",VLOOKUP(H28,'Tabela %'!$C$198:$E$212,3,FALSE),IF(B28="E-",VLOOKUP(H28,'Tabela %'!$C$213:$E$227,3,FALSE),0)))))))))))))))</f>
        <v>0.25</v>
      </c>
      <c r="F28" s="28">
        <f t="shared" si="2"/>
        <v>0.23</v>
      </c>
      <c r="G28" s="27" t="s">
        <v>527</v>
      </c>
      <c r="H28" s="26" t="str">
        <f>OFFSET(Equipes!D$2,MATCH(G28,Equipes!D$3:D$132,0),1)</f>
        <v>D</v>
      </c>
      <c r="I28" s="29">
        <f t="shared" ref="I28:K28" si="28">1/D28</f>
        <v>1.923076923</v>
      </c>
      <c r="J28" s="29">
        <f t="shared" si="28"/>
        <v>4</v>
      </c>
      <c r="K28" s="29">
        <f t="shared" si="28"/>
        <v>4.347826087</v>
      </c>
      <c r="L28" s="26">
        <f>IF(B28="A",VLOOKUP(H28,'Tabela %'!$C$3:$G$17,5,FALSE),IF(B28="A+",VLOOKUP(H28,'Tabela %'!$C$18:$G$32,5,FALSE),IF(B28="A-",VLOOKUP(H28,'Tabela %'!$C$33:$G$47,5,FALSE),IF(B28="B",VLOOKUP(H28,'Tabela %'!$C$48:$G$62,5,FALSE),IF(B28="B+",VLOOKUP(H28,'Tabela %'!$C$63:$G$77,5,FALSE),IF(B28="B-",VLOOKUP(H28,'Tabela %'!$C$78:$G$92,5,FALSE),IF(B28="C",VLOOKUP(H28,'Tabela %'!$C$93:$G$107,5,FALSE),IF(B28="C+",VLOOKUP(H28,'Tabela %'!$C$108:$G$122,5,FALSE),IF(B28="C-",VLOOKUP(H28,'Tabela %'!$C$123:$G$137,5,FALSE),IF(B28="D",VLOOKUP(H28,'Tabela %'!$C$138:$G$152,5,FALSE),IF(B28="D+",VLOOKUP(H28,'Tabela %'!$C$153:$G$167,5,FALSE),IF(B28="D-",VLOOKUP(H28,'Tabela %'!$C$168:$G$182,5,FALSE),IF(B28="E",VLOOKUP(H28,'Tabela %'!$C$183:$G$197,5,FALSE),IF(B28="E+",VLOOKUP(H28,'Tabela %'!$C$198:$G$212,5,FALSE),IF(B28="E-",VLOOKUP(H28,'Tabela %'!$C$213:$G$227,5,FALSE),0)))))))))))))))</f>
        <v>-0.5</v>
      </c>
      <c r="M28" s="26">
        <f t="shared" si="4"/>
        <v>0.5</v>
      </c>
      <c r="N28" s="30"/>
      <c r="O28" s="3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E+</v>
      </c>
      <c r="C3" s="27" t="s">
        <v>613</v>
      </c>
      <c r="D3" s="28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0.17</v>
      </c>
      <c r="E3" s="28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0.21</v>
      </c>
      <c r="F3" s="28">
        <f t="shared" ref="F3:F22" si="2">1-D3-E3</f>
        <v>0.62</v>
      </c>
      <c r="G3" s="27" t="s">
        <v>300</v>
      </c>
      <c r="H3" s="26" t="str">
        <f>OFFSET(Equipes!D$2,MATCH(G3,Equipes!D$3:D$132,0),1)</f>
        <v>C-</v>
      </c>
      <c r="I3" s="29">
        <f t="shared" ref="I3:K3" si="1">1/D3</f>
        <v>5.882352941</v>
      </c>
      <c r="J3" s="29">
        <f t="shared" si="1"/>
        <v>4.761904762</v>
      </c>
      <c r="K3" s="29">
        <f t="shared" si="1"/>
        <v>1.612903226</v>
      </c>
      <c r="L3" s="26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1</v>
      </c>
      <c r="M3" s="26">
        <f t="shared" ref="M3:M22" si="4">-L3</f>
        <v>-1</v>
      </c>
      <c r="N3" s="30"/>
      <c r="O3" s="31"/>
    </row>
    <row r="4" ht="15.75" customHeight="1">
      <c r="B4" s="26" t="str">
        <f>OFFSET(Equipes!D$2,MATCH(C4,Equipes!D$3:D$132,0),1)</f>
        <v>C</v>
      </c>
      <c r="C4" s="27" t="s">
        <v>293</v>
      </c>
      <c r="D4" s="28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0.31</v>
      </c>
      <c r="E4" s="28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0.29</v>
      </c>
      <c r="F4" s="28">
        <f t="shared" si="2"/>
        <v>0.4</v>
      </c>
      <c r="G4" s="27" t="s">
        <v>296</v>
      </c>
      <c r="H4" s="26" t="str">
        <f>OFFSET(Equipes!D$2,MATCH(G4,Equipes!D$3:D$132,0),1)</f>
        <v>C+</v>
      </c>
      <c r="I4" s="29">
        <f t="shared" ref="I4:K4" si="3">1/D4</f>
        <v>3.225806452</v>
      </c>
      <c r="J4" s="29">
        <f t="shared" si="3"/>
        <v>3.448275862</v>
      </c>
      <c r="K4" s="29">
        <f t="shared" si="3"/>
        <v>2.5</v>
      </c>
      <c r="L4" s="26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0.25</v>
      </c>
      <c r="M4" s="26">
        <f t="shared" si="4"/>
        <v>-0.25</v>
      </c>
      <c r="N4" s="30"/>
      <c r="O4" s="31"/>
    </row>
    <row r="5" ht="15.75" customHeight="1">
      <c r="B5" s="26" t="str">
        <f>OFFSET(Equipes!D$2,MATCH(C5,Equipes!D$3:D$132,0),1)</f>
        <v>D-</v>
      </c>
      <c r="C5" s="27" t="s">
        <v>321</v>
      </c>
      <c r="D5" s="28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0.17</v>
      </c>
      <c r="E5" s="28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0.23</v>
      </c>
      <c r="F5" s="28">
        <f t="shared" si="2"/>
        <v>0.6</v>
      </c>
      <c r="G5" s="27" t="s">
        <v>317</v>
      </c>
      <c r="H5" s="26" t="str">
        <f>OFFSET(Equipes!D$2,MATCH(G5,Equipes!D$3:D$132,0),1)</f>
        <v>C+</v>
      </c>
      <c r="I5" s="29">
        <f t="shared" ref="I5:K5" si="5">1/D5</f>
        <v>5.882352941</v>
      </c>
      <c r="J5" s="29">
        <f t="shared" si="5"/>
        <v>4.347826087</v>
      </c>
      <c r="K5" s="29">
        <f t="shared" si="5"/>
        <v>1.666666667</v>
      </c>
      <c r="L5" s="26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1</v>
      </c>
      <c r="M5" s="26">
        <f t="shared" si="4"/>
        <v>-1</v>
      </c>
      <c r="N5" s="30"/>
      <c r="O5" s="31"/>
    </row>
    <row r="6" ht="15.75" customHeight="1">
      <c r="B6" s="26" t="str">
        <f>OFFSET(Equipes!D$2,MATCH(C6,Equipes!D$3:D$132,0),1)</f>
        <v>C</v>
      </c>
      <c r="C6" s="27" t="s">
        <v>308</v>
      </c>
      <c r="D6" s="28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0.35</v>
      </c>
      <c r="E6" s="28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0.3</v>
      </c>
      <c r="F6" s="28">
        <f t="shared" si="2"/>
        <v>0.35</v>
      </c>
      <c r="G6" s="27" t="s">
        <v>313</v>
      </c>
      <c r="H6" s="26" t="str">
        <f>OFFSET(Equipes!D$2,MATCH(G6,Equipes!D$3:D$132,0),1)</f>
        <v>C</v>
      </c>
      <c r="I6" s="29">
        <f t="shared" ref="I6:K6" si="6">1/D6</f>
        <v>2.857142857</v>
      </c>
      <c r="J6" s="29">
        <f t="shared" si="6"/>
        <v>3.333333333</v>
      </c>
      <c r="K6" s="29">
        <f t="shared" si="6"/>
        <v>2.857142857</v>
      </c>
      <c r="L6" s="26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0</v>
      </c>
      <c r="M6" s="26">
        <f t="shared" si="4"/>
        <v>0</v>
      </c>
      <c r="N6" s="30"/>
      <c r="O6" s="31"/>
    </row>
    <row r="7" ht="15.75" customHeight="1">
      <c r="B7" s="26" t="str">
        <f>OFFSET(Equipes!D$2,MATCH(C7,Equipes!D$3:D$132,0),1)</f>
        <v>D-</v>
      </c>
      <c r="C7" s="27" t="s">
        <v>352</v>
      </c>
      <c r="D7" s="28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0.31</v>
      </c>
      <c r="E7" s="28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0.29</v>
      </c>
      <c r="F7" s="28">
        <f t="shared" si="2"/>
        <v>0.4</v>
      </c>
      <c r="G7" s="27" t="s">
        <v>349</v>
      </c>
      <c r="H7" s="26" t="str">
        <f>OFFSET(Equipes!D$2,MATCH(G7,Equipes!D$3:D$132,0),1)</f>
        <v>D</v>
      </c>
      <c r="I7" s="29">
        <f t="shared" ref="I7:K7" si="7">1/D7</f>
        <v>3.225806452</v>
      </c>
      <c r="J7" s="29">
        <f t="shared" si="7"/>
        <v>3.448275862</v>
      </c>
      <c r="K7" s="29">
        <f t="shared" si="7"/>
        <v>2.5</v>
      </c>
      <c r="L7" s="26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0.25</v>
      </c>
      <c r="M7" s="26">
        <f t="shared" si="4"/>
        <v>-0.25</v>
      </c>
      <c r="N7" s="30"/>
      <c r="O7" s="31"/>
    </row>
    <row r="8" ht="15.75" customHeight="1">
      <c r="B8" s="26" t="str">
        <f>OFFSET(Equipes!D$2,MATCH(C8,Equipes!D$3:D$132,0),1)</f>
        <v>D+</v>
      </c>
      <c r="C8" s="32" t="s">
        <v>341</v>
      </c>
      <c r="D8" s="28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0.15</v>
      </c>
      <c r="E8" s="28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0.2</v>
      </c>
      <c r="F8" s="28">
        <f t="shared" si="2"/>
        <v>0.65</v>
      </c>
      <c r="G8" s="27" t="s">
        <v>346</v>
      </c>
      <c r="H8" s="26" t="str">
        <f>OFFSET(Equipes!D$2,MATCH(G8,Equipes!D$3:D$132,0),1)</f>
        <v>B</v>
      </c>
      <c r="I8" s="29">
        <f t="shared" ref="I8:K8" si="8">1/D8</f>
        <v>6.666666667</v>
      </c>
      <c r="J8" s="29">
        <f t="shared" si="8"/>
        <v>5</v>
      </c>
      <c r="K8" s="29">
        <f t="shared" si="8"/>
        <v>1.538461538</v>
      </c>
      <c r="L8" s="26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1.25</v>
      </c>
      <c r="M8" s="26">
        <f t="shared" si="4"/>
        <v>-1.25</v>
      </c>
      <c r="N8" s="30"/>
      <c r="O8" s="31"/>
    </row>
    <row r="9" ht="15.75" customHeight="1">
      <c r="B9" s="26" t="str">
        <f>OFFSET(Equipes!D$2,MATCH(C9,Equipes!D$3:D$132,0),1)</f>
        <v>E+</v>
      </c>
      <c r="C9" s="33" t="s">
        <v>368</v>
      </c>
      <c r="D9" s="28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0.4</v>
      </c>
      <c r="E9" s="28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0.29</v>
      </c>
      <c r="F9" s="28">
        <f t="shared" si="2"/>
        <v>0.31</v>
      </c>
      <c r="G9" s="27" t="s">
        <v>365</v>
      </c>
      <c r="H9" s="26" t="str">
        <f>OFFSET(Equipes!D$2,MATCH(G9,Equipes!D$3:D$132,0),1)</f>
        <v>E</v>
      </c>
      <c r="I9" s="29">
        <f t="shared" ref="I9:K9" si="9">1/D9</f>
        <v>2.5</v>
      </c>
      <c r="J9" s="29">
        <f t="shared" si="9"/>
        <v>3.448275862</v>
      </c>
      <c r="K9" s="29">
        <f t="shared" si="9"/>
        <v>3.225806452</v>
      </c>
      <c r="L9" s="26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-0.25</v>
      </c>
      <c r="M9" s="26">
        <f t="shared" si="4"/>
        <v>0.25</v>
      </c>
      <c r="N9" s="31"/>
      <c r="O9" s="31"/>
    </row>
    <row r="10" ht="15.75" customHeight="1">
      <c r="B10" s="26" t="str">
        <f>OFFSET(Equipes!D$2,MATCH(C10,Equipes!D$3:D$132,0),1)</f>
        <v>C</v>
      </c>
      <c r="C10" s="33" t="s">
        <v>357</v>
      </c>
      <c r="D10" s="28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0.11</v>
      </c>
      <c r="E10" s="28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0.18</v>
      </c>
      <c r="F10" s="28">
        <f t="shared" si="2"/>
        <v>0.71</v>
      </c>
      <c r="G10" s="27" t="s">
        <v>359</v>
      </c>
      <c r="H10" s="26" t="str">
        <f>OFFSET(Equipes!D$2,MATCH(G10,Equipes!D$3:D$132,0),1)</f>
        <v>A+</v>
      </c>
      <c r="I10" s="29">
        <f t="shared" ref="I10:K10" si="10">1/D10</f>
        <v>9.090909091</v>
      </c>
      <c r="J10" s="29">
        <f t="shared" si="10"/>
        <v>5.555555556</v>
      </c>
      <c r="K10" s="29">
        <f t="shared" si="10"/>
        <v>1.408450704</v>
      </c>
      <c r="L10" s="26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1.5</v>
      </c>
      <c r="M10" s="26">
        <f t="shared" si="4"/>
        <v>-1.5</v>
      </c>
      <c r="N10" s="30"/>
      <c r="O10" s="31"/>
    </row>
    <row r="11" ht="15.75" customHeight="1">
      <c r="B11" s="26" t="str">
        <f>OFFSET(Equipes!D$2,MATCH(C11,Equipes!D$3:D$132,0),1)</f>
        <v>D-</v>
      </c>
      <c r="C11" s="33" t="s">
        <v>384</v>
      </c>
      <c r="D11" s="28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0.31</v>
      </c>
      <c r="E11" s="28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0.29</v>
      </c>
      <c r="F11" s="28">
        <f t="shared" si="2"/>
        <v>0.4</v>
      </c>
      <c r="G11" s="27" t="s">
        <v>382</v>
      </c>
      <c r="H11" s="26" t="str">
        <f>OFFSET(Equipes!D$2,MATCH(G11,Equipes!D$3:D$132,0),1)</f>
        <v>D</v>
      </c>
      <c r="I11" s="29">
        <f t="shared" ref="I11:K11" si="11">1/D11</f>
        <v>3.225806452</v>
      </c>
      <c r="J11" s="29">
        <f t="shared" si="11"/>
        <v>3.448275862</v>
      </c>
      <c r="K11" s="29">
        <f t="shared" si="11"/>
        <v>2.5</v>
      </c>
      <c r="L11" s="26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0.25</v>
      </c>
      <c r="M11" s="26">
        <f t="shared" si="4"/>
        <v>-0.25</v>
      </c>
      <c r="N11" s="30"/>
      <c r="O11" s="31"/>
    </row>
    <row r="12" ht="15.75" customHeight="1">
      <c r="B12" s="26" t="str">
        <f>OFFSET(Equipes!D$2,MATCH(C12,Equipes!D$3:D$132,0),1)</f>
        <v>D+</v>
      </c>
      <c r="C12" s="27" t="s">
        <v>372</v>
      </c>
      <c r="D12" s="28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0.26</v>
      </c>
      <c r="E12" s="28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0.26</v>
      </c>
      <c r="F12" s="28">
        <f t="shared" si="2"/>
        <v>0.48</v>
      </c>
      <c r="G12" s="27" t="s">
        <v>379</v>
      </c>
      <c r="H12" s="26" t="str">
        <f>OFFSET(Equipes!D$2,MATCH(G12,Equipes!D$3:D$132,0),1)</f>
        <v>C</v>
      </c>
      <c r="I12" s="29">
        <f t="shared" ref="I12:K12" si="12">1/D12</f>
        <v>3.846153846</v>
      </c>
      <c r="J12" s="29">
        <f t="shared" si="12"/>
        <v>3.846153846</v>
      </c>
      <c r="K12" s="29">
        <f t="shared" si="12"/>
        <v>2.083333333</v>
      </c>
      <c r="L12" s="26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0.5</v>
      </c>
      <c r="M12" s="26">
        <f t="shared" si="4"/>
        <v>-0.5</v>
      </c>
      <c r="N12" s="30"/>
      <c r="O12" s="31"/>
    </row>
    <row r="13" ht="15.75" customHeight="1">
      <c r="B13" s="26" t="str">
        <f>OFFSET(Equipes!D$2,MATCH(C13,Equipes!D$3:D$132,0),1)</f>
        <v>E+</v>
      </c>
      <c r="C13" s="27" t="s">
        <v>417</v>
      </c>
      <c r="D13" s="28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0.26</v>
      </c>
      <c r="E13" s="28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0.26</v>
      </c>
      <c r="F13" s="28">
        <f t="shared" si="2"/>
        <v>0.48</v>
      </c>
      <c r="G13" s="27" t="s">
        <v>414</v>
      </c>
      <c r="H13" s="26" t="str">
        <f>OFFSET(Equipes!D$2,MATCH(G13,Equipes!D$3:D$132,0),1)</f>
        <v>D</v>
      </c>
      <c r="I13" s="29">
        <f t="shared" ref="I13:K13" si="13">1/D13</f>
        <v>3.846153846</v>
      </c>
      <c r="J13" s="29">
        <f t="shared" si="13"/>
        <v>3.846153846</v>
      </c>
      <c r="K13" s="29">
        <f t="shared" si="13"/>
        <v>2.083333333</v>
      </c>
      <c r="L13" s="26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0.5</v>
      </c>
      <c r="M13" s="26">
        <f t="shared" si="4"/>
        <v>-0.5</v>
      </c>
      <c r="N13" s="30"/>
      <c r="O13" s="31"/>
    </row>
    <row r="14" ht="15.75" customHeight="1">
      <c r="B14" s="26" t="str">
        <f>OFFSET(Equipes!D$2,MATCH(C14,Equipes!D$3:D$132,0),1)</f>
        <v>C+</v>
      </c>
      <c r="C14" s="27" t="s">
        <v>611</v>
      </c>
      <c r="D14" s="28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0.26</v>
      </c>
      <c r="E14" s="28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0.26</v>
      </c>
      <c r="F14" s="28">
        <f t="shared" si="2"/>
        <v>0.48</v>
      </c>
      <c r="G14" s="27" t="s">
        <v>409</v>
      </c>
      <c r="H14" s="26" t="str">
        <f>OFFSET(Equipes!D$2,MATCH(G14,Equipes!D$3:D$132,0),1)</f>
        <v>B</v>
      </c>
      <c r="I14" s="29">
        <f t="shared" ref="I14:K14" si="14">1/D14</f>
        <v>3.846153846</v>
      </c>
      <c r="J14" s="29">
        <f t="shared" si="14"/>
        <v>3.846153846</v>
      </c>
      <c r="K14" s="29">
        <f t="shared" si="14"/>
        <v>2.083333333</v>
      </c>
      <c r="L14" s="26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0.5</v>
      </c>
      <c r="M14" s="26">
        <f t="shared" si="4"/>
        <v>-0.5</v>
      </c>
      <c r="N14" s="30"/>
      <c r="O14" s="31"/>
    </row>
    <row r="15" ht="15.75" customHeight="1">
      <c r="B15" s="26" t="str">
        <f>OFFSET(Equipes!D$2,MATCH(C15,Equipes!D$3:D$132,0),1)</f>
        <v>E</v>
      </c>
      <c r="C15" s="27" t="s">
        <v>612</v>
      </c>
      <c r="D15" s="28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0.31</v>
      </c>
      <c r="E15" s="28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0.29</v>
      </c>
      <c r="F15" s="28">
        <f t="shared" si="2"/>
        <v>0.4</v>
      </c>
      <c r="G15" s="27" t="s">
        <v>481</v>
      </c>
      <c r="H15" s="26" t="str">
        <f>OFFSET(Equipes!D$2,MATCH(G15,Equipes!D$3:D$132,0),1)</f>
        <v>E+</v>
      </c>
      <c r="I15" s="29">
        <f t="shared" ref="I15:K15" si="15">1/D15</f>
        <v>3.225806452</v>
      </c>
      <c r="J15" s="29">
        <f t="shared" si="15"/>
        <v>3.448275862</v>
      </c>
      <c r="K15" s="29">
        <f t="shared" si="15"/>
        <v>2.5</v>
      </c>
      <c r="L15" s="26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0.25</v>
      </c>
      <c r="M15" s="26">
        <f t="shared" si="4"/>
        <v>-0.25</v>
      </c>
      <c r="N15" s="30"/>
      <c r="O15" s="31"/>
    </row>
    <row r="16" ht="15.75" customHeight="1">
      <c r="B16" s="26" t="str">
        <f>OFFSET(Equipes!D$2,MATCH(C16,Equipes!D$3:D$132,0),1)</f>
        <v>C+</v>
      </c>
      <c r="C16" s="27" t="s">
        <v>473</v>
      </c>
      <c r="D16" s="28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0.13</v>
      </c>
      <c r="E16" s="28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0.19</v>
      </c>
      <c r="F16" s="28">
        <f t="shared" si="2"/>
        <v>0.68</v>
      </c>
      <c r="G16" s="27" t="s">
        <v>476</v>
      </c>
      <c r="H16" s="26" t="str">
        <f>OFFSET(Equipes!D$2,MATCH(G16,Equipes!D$3:D$132,0),1)</f>
        <v>A+</v>
      </c>
      <c r="I16" s="29">
        <f t="shared" ref="I16:K16" si="16">1/D16</f>
        <v>7.692307692</v>
      </c>
      <c r="J16" s="29">
        <f t="shared" si="16"/>
        <v>5.263157895</v>
      </c>
      <c r="K16" s="29">
        <f t="shared" si="16"/>
        <v>1.470588235</v>
      </c>
      <c r="L16" s="26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1.5</v>
      </c>
      <c r="M16" s="26">
        <f t="shared" si="4"/>
        <v>-1.5</v>
      </c>
      <c r="N16" s="30"/>
      <c r="O16" s="31"/>
    </row>
    <row r="17" ht="15.75" customHeight="1">
      <c r="B17" s="26" t="str">
        <f>OFFSET(Equipes!D$2,MATCH(C17,Equipes!D$3:D$132,0),1)</f>
        <v>D-</v>
      </c>
      <c r="C17" s="27" t="s">
        <v>501</v>
      </c>
      <c r="D17" s="28">
        <f>IF(B17="A",VLOOKUP(H17,'Tabela %'!$C$3:$D$17,2,FALSE),IF(B17="A+",VLOOKUP(H17,'Tabela %'!$C$18:$D$32,2,FALSE),IF(B17="A-",VLOOKUP(H17,'Tabela %'!$C$33:$D$47,2,FALSE),IF(B17="B",VLOOKUP(H17,'Tabela %'!$C$48:$D$62,2,FALSE),IF(B17="B+",VLOOKUP(H17,'Tabela %'!$C$63:$D$77,2,FALSE),IF(B17="B-",VLOOKUP(H17,'Tabela %'!$C$78:$D$92,2,FALSE),IF(B17="C",VLOOKUP(H17,'Tabela %'!$C$93:$D$107,2,FALSE),IF(B17="C+",VLOOKUP(H17,'Tabela %'!$C$108:$D$122,2,FALSE),IF(B17="C-",VLOOKUP(H17,'Tabela %'!$C$123:$D$137,2,FALSE),IF(B17="D",VLOOKUP(H17,'Tabela %'!$C$138:$D$152,2,FALSE),IF(B17="D+",VLOOKUP(H17,'Tabela %'!$C$153:$D$167,2,FALSE),IF(B17="D-",VLOOKUP(H17,'Tabela %'!$C$168:$D$182,2,FALSE),IF(B17="E",VLOOKUP(H17,'Tabela %'!$C$183:$D$197,2,FALSE),IF(B17="E+",VLOOKUP(H17,'Tabela %'!$C$198:$D$212,2,FALSE),IF(B17="E-",VLOOKUP(H17,'Tabela %'!$C$213:$D$227,2,FALSE),0)))))))))))))))</f>
        <v>0.23</v>
      </c>
      <c r="E17" s="28">
        <f>IF(B17="A",VLOOKUP(H17,'Tabela %'!$C$3:$E$17,3,FALSE),IF(B17="A+",VLOOKUP(H17,'Tabela %'!$C$18:$E$32,3,FALSE),IF(B17="A-",VLOOKUP(H17,'Tabela %'!$C$33:$E$47,3,FALSE),IF(B17="B",VLOOKUP(H17,'Tabela %'!$C$48:$E$62,3,FALSE),IF(B17="B+",VLOOKUP(H17,'Tabela %'!$C$63:$E$77,3,FALSE),IF(B17="B-",VLOOKUP(H17,'Tabela %'!$C$78:$E$92,3,FALSE),IF(B17="C",VLOOKUP(H17,'Tabela %'!$C$93:$E$107,3,FALSE),IF(B17="C+",VLOOKUP(H17,'Tabela %'!$C$108:$E$122,3,FALSE),IF(B17="C-",VLOOKUP(H17,'Tabela %'!$C$123:$E$137,3,FALSE),IF(B17="D",VLOOKUP(H17,'Tabela %'!$C$138:$E$152,3,FALSE),IF(B17="D+",VLOOKUP(H17,'Tabela %'!$C$153:$E$167,3,FALSE),IF(B17="D-",VLOOKUP(H17,'Tabela %'!$C$168:$E$182,3,FALSE),IF(B17="E",VLOOKUP(H17,'Tabela %'!$C$183:$E$197,3,FALSE),IF(B17="E+",VLOOKUP(H17,'Tabela %'!$C$198:$E$212,3,FALSE),IF(B17="E-",VLOOKUP(H17,'Tabela %'!$C$213:$E$227,3,FALSE),0)))))))))))))))</f>
        <v>0.25</v>
      </c>
      <c r="F17" s="28">
        <f t="shared" si="2"/>
        <v>0.52</v>
      </c>
      <c r="G17" s="27" t="s">
        <v>497</v>
      </c>
      <c r="H17" s="26" t="str">
        <f>OFFSET(Equipes!D$2,MATCH(G17,Equipes!D$3:D$132,0),1)</f>
        <v>C-</v>
      </c>
      <c r="I17" s="29">
        <f t="shared" ref="I17:K17" si="17">1/D17</f>
        <v>4.347826087</v>
      </c>
      <c r="J17" s="29">
        <f t="shared" si="17"/>
        <v>4</v>
      </c>
      <c r="K17" s="29">
        <f t="shared" si="17"/>
        <v>1.923076923</v>
      </c>
      <c r="L17" s="26">
        <f>IF(B17="A",VLOOKUP(H17,'Tabela %'!$C$3:$G$17,5,FALSE),IF(B17="A+",VLOOKUP(H17,'Tabela %'!$C$18:$G$32,5,FALSE),IF(B17="A-",VLOOKUP(H17,'Tabela %'!$C$33:$G$47,5,FALSE),IF(B17="B",VLOOKUP(H17,'Tabela %'!$C$48:$G$62,5,FALSE),IF(B17="B+",VLOOKUP(H17,'Tabela %'!$C$63:$G$77,5,FALSE),IF(B17="B-",VLOOKUP(H17,'Tabela %'!$C$78:$G$92,5,FALSE),IF(B17="C",VLOOKUP(H17,'Tabela %'!$C$93:$G$107,5,FALSE),IF(B17="C+",VLOOKUP(H17,'Tabela %'!$C$108:$G$122,5,FALSE),IF(B17="C-",VLOOKUP(H17,'Tabela %'!$C$123:$G$137,5,FALSE),IF(B17="D",VLOOKUP(H17,'Tabela %'!$C$138:$G$152,5,FALSE),IF(B17="D+",VLOOKUP(H17,'Tabela %'!$C$153:$G$167,5,FALSE),IF(B17="D-",VLOOKUP(H17,'Tabela %'!$C$168:$G$182,5,FALSE),IF(B17="E",VLOOKUP(H17,'Tabela %'!$C$183:$G$197,5,FALSE),IF(B17="E+",VLOOKUP(H17,'Tabela %'!$C$198:$G$212,5,FALSE),IF(B17="E-",VLOOKUP(H17,'Tabela %'!$C$213:$G$227,5,FALSE),0)))))))))))))))</f>
        <v>0.5</v>
      </c>
      <c r="M17" s="26">
        <f t="shared" si="4"/>
        <v>-0.5</v>
      </c>
      <c r="N17" s="30"/>
      <c r="O17" s="31"/>
    </row>
    <row r="18" ht="15.75" customHeight="1">
      <c r="B18" s="26" t="str">
        <f>OFFSET(Equipes!D$2,MATCH(C18,Equipes!D$3:D$132,0),1)</f>
        <v>C</v>
      </c>
      <c r="C18" s="27" t="s">
        <v>489</v>
      </c>
      <c r="D18" s="28">
        <f>IF(B18="A",VLOOKUP(H18,'Tabela %'!$C$3:$D$17,2,FALSE),IF(B18="A+",VLOOKUP(H18,'Tabela %'!$C$18:$D$32,2,FALSE),IF(B18="A-",VLOOKUP(H18,'Tabela %'!$C$33:$D$47,2,FALSE),IF(B18="B",VLOOKUP(H18,'Tabela %'!$C$48:$D$62,2,FALSE),IF(B18="B+",VLOOKUP(H18,'Tabela %'!$C$63:$D$77,2,FALSE),IF(B18="B-",VLOOKUP(H18,'Tabela %'!$C$78:$D$92,2,FALSE),IF(B18="C",VLOOKUP(H18,'Tabela %'!$C$93:$D$107,2,FALSE),IF(B18="C+",VLOOKUP(H18,'Tabela %'!$C$108:$D$122,2,FALSE),IF(B18="C-",VLOOKUP(H18,'Tabela %'!$C$123:$D$137,2,FALSE),IF(B18="D",VLOOKUP(H18,'Tabela %'!$C$138:$D$152,2,FALSE),IF(B18="D+",VLOOKUP(H18,'Tabela %'!$C$153:$D$167,2,FALSE),IF(B18="D-",VLOOKUP(H18,'Tabela %'!$C$168:$D$182,2,FALSE),IF(B18="E",VLOOKUP(H18,'Tabela %'!$C$183:$D$197,2,FALSE),IF(B18="E+",VLOOKUP(H18,'Tabela %'!$C$198:$D$212,2,FALSE),IF(B18="E-",VLOOKUP(H18,'Tabela %'!$C$213:$D$227,2,FALSE),0)))))))))))))))</f>
        <v>0.15</v>
      </c>
      <c r="E18" s="28">
        <f>IF(B18="A",VLOOKUP(H18,'Tabela %'!$C$3:$E$17,3,FALSE),IF(B18="A+",VLOOKUP(H18,'Tabela %'!$C$18:$E$32,3,FALSE),IF(B18="A-",VLOOKUP(H18,'Tabela %'!$C$33:$E$47,3,FALSE),IF(B18="B",VLOOKUP(H18,'Tabela %'!$C$48:$E$62,3,FALSE),IF(B18="B+",VLOOKUP(H18,'Tabela %'!$C$63:$E$77,3,FALSE),IF(B18="B-",VLOOKUP(H18,'Tabela %'!$C$78:$E$92,3,FALSE),IF(B18="C",VLOOKUP(H18,'Tabela %'!$C$93:$E$107,3,FALSE),IF(B18="C+",VLOOKUP(H18,'Tabela %'!$C$108:$E$122,3,FALSE),IF(B18="C-",VLOOKUP(H18,'Tabela %'!$C$123:$E$137,3,FALSE),IF(B18="D",VLOOKUP(H18,'Tabela %'!$C$138:$E$152,3,FALSE),IF(B18="D+",VLOOKUP(H18,'Tabela %'!$C$153:$E$167,3,FALSE),IF(B18="D-",VLOOKUP(H18,'Tabela %'!$C$168:$E$182,3,FALSE),IF(B18="E",VLOOKUP(H18,'Tabela %'!$C$183:$E$197,3,FALSE),IF(B18="E+",VLOOKUP(H18,'Tabela %'!$C$198:$E$212,3,FALSE),IF(B18="E-",VLOOKUP(H18,'Tabela %'!$C$213:$E$227,3,FALSE),0)))))))))))))))</f>
        <v>0.2</v>
      </c>
      <c r="F18" s="28">
        <f t="shared" si="2"/>
        <v>0.65</v>
      </c>
      <c r="G18" s="27" t="s">
        <v>493</v>
      </c>
      <c r="H18" s="26" t="str">
        <f>OFFSET(Equipes!D$2,MATCH(G18,Equipes!D$3:D$132,0),1)</f>
        <v>A-</v>
      </c>
      <c r="I18" s="29">
        <f t="shared" ref="I18:K18" si="18">1/D18</f>
        <v>6.666666667</v>
      </c>
      <c r="J18" s="29">
        <f t="shared" si="18"/>
        <v>5</v>
      </c>
      <c r="K18" s="29">
        <f t="shared" si="18"/>
        <v>1.538461538</v>
      </c>
      <c r="L18" s="26">
        <f>IF(B18="A",VLOOKUP(H18,'Tabela %'!$C$3:$G$17,5,FALSE),IF(B18="A+",VLOOKUP(H18,'Tabela %'!$C$18:$G$32,5,FALSE),IF(B18="A-",VLOOKUP(H18,'Tabela %'!$C$33:$G$47,5,FALSE),IF(B18="B",VLOOKUP(H18,'Tabela %'!$C$48:$G$62,5,FALSE),IF(B18="B+",VLOOKUP(H18,'Tabela %'!$C$63:$G$77,5,FALSE),IF(B18="B-",VLOOKUP(H18,'Tabela %'!$C$78:$G$92,5,FALSE),IF(B18="C",VLOOKUP(H18,'Tabela %'!$C$93:$G$107,5,FALSE),IF(B18="C+",VLOOKUP(H18,'Tabela %'!$C$108:$G$122,5,FALSE),IF(B18="C-",VLOOKUP(H18,'Tabela %'!$C$123:$G$137,5,FALSE),IF(B18="D",VLOOKUP(H18,'Tabela %'!$C$138:$G$152,5,FALSE),IF(B18="D+",VLOOKUP(H18,'Tabela %'!$C$153:$G$167,5,FALSE),IF(B18="D-",VLOOKUP(H18,'Tabela %'!$C$168:$G$182,5,FALSE),IF(B18="E",VLOOKUP(H18,'Tabela %'!$C$183:$G$197,5,FALSE),IF(B18="E+",VLOOKUP(H18,'Tabela %'!$C$198:$G$212,5,FALSE),IF(B18="E-",VLOOKUP(H18,'Tabela %'!$C$213:$G$227,5,FALSE),0)))))))))))))))</f>
        <v>1.25</v>
      </c>
      <c r="M18" s="26">
        <f t="shared" si="4"/>
        <v>-1.25</v>
      </c>
      <c r="N18" s="30"/>
      <c r="O18" s="31"/>
    </row>
    <row r="19" ht="15.75" customHeight="1">
      <c r="B19" s="26" t="str">
        <f>OFFSET(Equipes!D$2,MATCH(C19,Equipes!D$3:D$132,0),1)</f>
        <v>D+</v>
      </c>
      <c r="C19" s="27" t="s">
        <v>517</v>
      </c>
      <c r="D19" s="28">
        <f>IF(B19="A",VLOOKUP(H19,'Tabela %'!$C$3:$D$17,2,FALSE),IF(B19="A+",VLOOKUP(H19,'Tabela %'!$C$18:$D$32,2,FALSE),IF(B19="A-",VLOOKUP(H19,'Tabela %'!$C$33:$D$47,2,FALSE),IF(B19="B",VLOOKUP(H19,'Tabela %'!$C$48:$D$62,2,FALSE),IF(B19="B+",VLOOKUP(H19,'Tabela %'!$C$63:$D$77,2,FALSE),IF(B19="B-",VLOOKUP(H19,'Tabela %'!$C$78:$D$92,2,FALSE),IF(B19="C",VLOOKUP(H19,'Tabela %'!$C$93:$D$107,2,FALSE),IF(B19="C+",VLOOKUP(H19,'Tabela %'!$C$108:$D$122,2,FALSE),IF(B19="C-",VLOOKUP(H19,'Tabela %'!$C$123:$D$137,2,FALSE),IF(B19="D",VLOOKUP(H19,'Tabela %'!$C$138:$D$152,2,FALSE),IF(B19="D+",VLOOKUP(H19,'Tabela %'!$C$153:$D$167,2,FALSE),IF(B19="D-",VLOOKUP(H19,'Tabela %'!$C$168:$D$182,2,FALSE),IF(B19="E",VLOOKUP(H19,'Tabela %'!$C$183:$D$197,2,FALSE),IF(B19="E+",VLOOKUP(H19,'Tabela %'!$C$198:$D$212,2,FALSE),IF(B19="E-",VLOOKUP(H19,'Tabela %'!$C$213:$D$227,2,FALSE),0)))))))))))))))</f>
        <v>0.35</v>
      </c>
      <c r="E19" s="28">
        <f>IF(B19="A",VLOOKUP(H19,'Tabela %'!$C$3:$E$17,3,FALSE),IF(B19="A+",VLOOKUP(H19,'Tabela %'!$C$18:$E$32,3,FALSE),IF(B19="A-",VLOOKUP(H19,'Tabela %'!$C$33:$E$47,3,FALSE),IF(B19="B",VLOOKUP(H19,'Tabela %'!$C$48:$E$62,3,FALSE),IF(B19="B+",VLOOKUP(H19,'Tabela %'!$C$63:$E$77,3,FALSE),IF(B19="B-",VLOOKUP(H19,'Tabela %'!$C$78:$E$92,3,FALSE),IF(B19="C",VLOOKUP(H19,'Tabela %'!$C$93:$E$107,3,FALSE),IF(B19="C+",VLOOKUP(H19,'Tabela %'!$C$108:$E$122,3,FALSE),IF(B19="C-",VLOOKUP(H19,'Tabela %'!$C$123:$E$137,3,FALSE),IF(B19="D",VLOOKUP(H19,'Tabela %'!$C$138:$E$152,3,FALSE),IF(B19="D+",VLOOKUP(H19,'Tabela %'!$C$153:$E$167,3,FALSE),IF(B19="D-",VLOOKUP(H19,'Tabela %'!$C$168:$E$182,3,FALSE),IF(B19="E",VLOOKUP(H19,'Tabela %'!$C$183:$E$197,3,FALSE),IF(B19="E+",VLOOKUP(H19,'Tabela %'!$C$198:$E$212,3,FALSE),IF(B19="E-",VLOOKUP(H19,'Tabela %'!$C$213:$E$227,3,FALSE),0)))))))))))))))</f>
        <v>0.3</v>
      </c>
      <c r="F19" s="28">
        <f t="shared" si="2"/>
        <v>0.35</v>
      </c>
      <c r="G19" s="27" t="s">
        <v>513</v>
      </c>
      <c r="H19" s="26" t="str">
        <f>OFFSET(Equipes!D$2,MATCH(G19,Equipes!D$3:D$132,0),1)</f>
        <v>D+</v>
      </c>
      <c r="I19" s="29">
        <f t="shared" ref="I19:K19" si="19">1/D19</f>
        <v>2.857142857</v>
      </c>
      <c r="J19" s="29">
        <f t="shared" si="19"/>
        <v>3.333333333</v>
      </c>
      <c r="K19" s="29">
        <f t="shared" si="19"/>
        <v>2.857142857</v>
      </c>
      <c r="L19" s="26">
        <f>IF(B19="A",VLOOKUP(H19,'Tabela %'!$C$3:$G$17,5,FALSE),IF(B19="A+",VLOOKUP(H19,'Tabela %'!$C$18:$G$32,5,FALSE),IF(B19="A-",VLOOKUP(H19,'Tabela %'!$C$33:$G$47,5,FALSE),IF(B19="B",VLOOKUP(H19,'Tabela %'!$C$48:$G$62,5,FALSE),IF(B19="B+",VLOOKUP(H19,'Tabela %'!$C$63:$G$77,5,FALSE),IF(B19="B-",VLOOKUP(H19,'Tabela %'!$C$78:$G$92,5,FALSE),IF(B19="C",VLOOKUP(H19,'Tabela %'!$C$93:$G$107,5,FALSE),IF(B19="C+",VLOOKUP(H19,'Tabela %'!$C$108:$G$122,5,FALSE),IF(B19="C-",VLOOKUP(H19,'Tabela %'!$C$123:$G$137,5,FALSE),IF(B19="D",VLOOKUP(H19,'Tabela %'!$C$138:$G$152,5,FALSE),IF(B19="D+",VLOOKUP(H19,'Tabela %'!$C$153:$G$167,5,FALSE),IF(B19="D-",VLOOKUP(H19,'Tabela %'!$C$168:$G$182,5,FALSE),IF(B19="E",VLOOKUP(H19,'Tabela %'!$C$183:$G$197,5,FALSE),IF(B19="E+",VLOOKUP(H19,'Tabela %'!$C$198:$G$212,5,FALSE),IF(B19="E-",VLOOKUP(H19,'Tabela %'!$C$213:$G$227,5,FALSE),0)))))))))))))))</f>
        <v>0</v>
      </c>
      <c r="M19" s="26">
        <f t="shared" si="4"/>
        <v>0</v>
      </c>
      <c r="N19" s="30"/>
      <c r="O19" s="31"/>
    </row>
    <row r="20" ht="15.75" customHeight="1">
      <c r="B20" s="26" t="str">
        <f>OFFSET(Equipes!D$2,MATCH(C20,Equipes!D$3:D$132,0),1)</f>
        <v>C+</v>
      </c>
      <c r="C20" s="27" t="s">
        <v>505</v>
      </c>
      <c r="D20" s="28">
        <f>IF(B20="A",VLOOKUP(H20,'Tabela %'!$C$3:$D$17,2,FALSE),IF(B20="A+",VLOOKUP(H20,'Tabela %'!$C$18:$D$32,2,FALSE),IF(B20="A-",VLOOKUP(H20,'Tabela %'!$C$33:$D$47,2,FALSE),IF(B20="B",VLOOKUP(H20,'Tabela %'!$C$48:$D$62,2,FALSE),IF(B20="B+",VLOOKUP(H20,'Tabela %'!$C$63:$D$77,2,FALSE),IF(B20="B-",VLOOKUP(H20,'Tabela %'!$C$78:$D$92,2,FALSE),IF(B20="C",VLOOKUP(H20,'Tabela %'!$C$93:$D$107,2,FALSE),IF(B20="C+",VLOOKUP(H20,'Tabela %'!$C$108:$D$122,2,FALSE),IF(B20="C-",VLOOKUP(H20,'Tabela %'!$C$123:$D$137,2,FALSE),IF(B20="D",VLOOKUP(H20,'Tabela %'!$C$138:$D$152,2,FALSE),IF(B20="D+",VLOOKUP(H20,'Tabela %'!$C$153:$D$167,2,FALSE),IF(B20="D-",VLOOKUP(H20,'Tabela %'!$C$168:$D$182,2,FALSE),IF(B20="E",VLOOKUP(H20,'Tabela %'!$C$183:$D$197,2,FALSE),IF(B20="E+",VLOOKUP(H20,'Tabela %'!$C$198:$D$212,2,FALSE),IF(B20="E-",VLOOKUP(H20,'Tabela %'!$C$213:$D$227,2,FALSE),0)))))))))))))))</f>
        <v>0.45</v>
      </c>
      <c r="E20" s="28">
        <f>IF(B20="A",VLOOKUP(H20,'Tabela %'!$C$3:$E$17,3,FALSE),IF(B20="A+",VLOOKUP(H20,'Tabela %'!$C$18:$E$32,3,FALSE),IF(B20="A-",VLOOKUP(H20,'Tabela %'!$C$33:$E$47,3,FALSE),IF(B20="B",VLOOKUP(H20,'Tabela %'!$C$48:$E$62,3,FALSE),IF(B20="B+",VLOOKUP(H20,'Tabela %'!$C$63:$E$77,3,FALSE),IF(B20="B-",VLOOKUP(H20,'Tabela %'!$C$78:$E$92,3,FALSE),IF(B20="C",VLOOKUP(H20,'Tabela %'!$C$93:$E$107,3,FALSE),IF(B20="C+",VLOOKUP(H20,'Tabela %'!$C$108:$E$122,3,FALSE),IF(B20="C-",VLOOKUP(H20,'Tabela %'!$C$123:$E$137,3,FALSE),IF(B20="D",VLOOKUP(H20,'Tabela %'!$C$138:$E$152,3,FALSE),IF(B20="D+",VLOOKUP(H20,'Tabela %'!$C$153:$E$167,3,FALSE),IF(B20="D-",VLOOKUP(H20,'Tabela %'!$C$168:$E$182,3,FALSE),IF(B20="E",VLOOKUP(H20,'Tabela %'!$C$183:$E$197,3,FALSE),IF(B20="E+",VLOOKUP(H20,'Tabela %'!$C$198:$E$212,3,FALSE),IF(B20="E-",VLOOKUP(H20,'Tabela %'!$C$213:$E$227,3,FALSE),0)))))))))))))))</f>
        <v>0.28</v>
      </c>
      <c r="F20" s="28">
        <f t="shared" si="2"/>
        <v>0.27</v>
      </c>
      <c r="G20" s="27" t="s">
        <v>510</v>
      </c>
      <c r="H20" s="26" t="str">
        <f>OFFSET(Equipes!D$2,MATCH(G20,Equipes!D$3:D$132,0),1)</f>
        <v>C-</v>
      </c>
      <c r="I20" s="29">
        <f t="shared" ref="I20:K20" si="20">1/D20</f>
        <v>2.222222222</v>
      </c>
      <c r="J20" s="29">
        <f t="shared" si="20"/>
        <v>3.571428571</v>
      </c>
      <c r="K20" s="29">
        <f t="shared" si="20"/>
        <v>3.703703704</v>
      </c>
      <c r="L20" s="26">
        <f>IF(B20="A",VLOOKUP(H20,'Tabela %'!$C$3:$G$17,5,FALSE),IF(B20="A+",VLOOKUP(H20,'Tabela %'!$C$18:$G$32,5,FALSE),IF(B20="A-",VLOOKUP(H20,'Tabela %'!$C$33:$G$47,5,FALSE),IF(B20="B",VLOOKUP(H20,'Tabela %'!$C$48:$G$62,5,FALSE),IF(B20="B+",VLOOKUP(H20,'Tabela %'!$C$63:$G$77,5,FALSE),IF(B20="B-",VLOOKUP(H20,'Tabela %'!$C$78:$G$92,5,FALSE),IF(B20="C",VLOOKUP(H20,'Tabela %'!$C$93:$G$107,5,FALSE),IF(B20="C+",VLOOKUP(H20,'Tabela %'!$C$108:$G$122,5,FALSE),IF(B20="C-",VLOOKUP(H20,'Tabela %'!$C$123:$G$137,5,FALSE),IF(B20="D",VLOOKUP(H20,'Tabela %'!$C$138:$G$152,5,FALSE),IF(B20="D+",VLOOKUP(H20,'Tabela %'!$C$153:$G$167,5,FALSE),IF(B20="D-",VLOOKUP(H20,'Tabela %'!$C$168:$G$182,5,FALSE),IF(B20="E",VLOOKUP(H20,'Tabela %'!$C$183:$G$197,5,FALSE),IF(B20="E+",VLOOKUP(H20,'Tabela %'!$C$198:$G$212,5,FALSE),IF(B20="E-",VLOOKUP(H20,'Tabela %'!$C$213:$G$227,5,FALSE),0)))))))))))))))</f>
        <v>-0.25</v>
      </c>
      <c r="M20" s="26">
        <f t="shared" si="4"/>
        <v>0.25</v>
      </c>
      <c r="N20" s="30"/>
      <c r="O20" s="31"/>
    </row>
    <row r="21" ht="15.75" customHeight="1">
      <c r="B21" s="26" t="str">
        <f>OFFSET(Equipes!D$2,MATCH(C21,Equipes!D$3:D$132,0),1)</f>
        <v>D+</v>
      </c>
      <c r="C21" s="27" t="s">
        <v>547</v>
      </c>
      <c r="D21" s="28">
        <f>IF(B21="A",VLOOKUP(H21,'Tabela %'!$C$3:$D$17,2,FALSE),IF(B21="A+",VLOOKUP(H21,'Tabela %'!$C$18:$D$32,2,FALSE),IF(B21="A-",VLOOKUP(H21,'Tabela %'!$C$33:$D$47,2,FALSE),IF(B21="B",VLOOKUP(H21,'Tabela %'!$C$48:$D$62,2,FALSE),IF(B21="B+",VLOOKUP(H21,'Tabela %'!$C$63:$D$77,2,FALSE),IF(B21="B-",VLOOKUP(H21,'Tabela %'!$C$78:$D$92,2,FALSE),IF(B21="C",VLOOKUP(H21,'Tabela %'!$C$93:$D$107,2,FALSE),IF(B21="C+",VLOOKUP(H21,'Tabela %'!$C$108:$D$122,2,FALSE),IF(B21="C-",VLOOKUP(H21,'Tabela %'!$C$123:$D$137,2,FALSE),IF(B21="D",VLOOKUP(H21,'Tabela %'!$C$138:$D$152,2,FALSE),IF(B21="D+",VLOOKUP(H21,'Tabela %'!$C$153:$D$167,2,FALSE),IF(B21="D-",VLOOKUP(H21,'Tabela %'!$C$168:$D$182,2,FALSE),IF(B21="E",VLOOKUP(H21,'Tabela %'!$C$183:$D$197,2,FALSE),IF(B21="E+",VLOOKUP(H21,'Tabela %'!$C$198:$D$212,2,FALSE),IF(B21="E-",VLOOKUP(H21,'Tabela %'!$C$213:$D$227,2,FALSE),0)))))))))))))))</f>
        <v>0.26</v>
      </c>
      <c r="E21" s="28">
        <f>IF(B21="A",VLOOKUP(H21,'Tabela %'!$C$3:$E$17,3,FALSE),IF(B21="A+",VLOOKUP(H21,'Tabela %'!$C$18:$E$32,3,FALSE),IF(B21="A-",VLOOKUP(H21,'Tabela %'!$C$33:$E$47,3,FALSE),IF(B21="B",VLOOKUP(H21,'Tabela %'!$C$48:$E$62,3,FALSE),IF(B21="B+",VLOOKUP(H21,'Tabela %'!$C$63:$E$77,3,FALSE),IF(B21="B-",VLOOKUP(H21,'Tabela %'!$C$78:$E$92,3,FALSE),IF(B21="C",VLOOKUP(H21,'Tabela %'!$C$93:$E$107,3,FALSE),IF(B21="C+",VLOOKUP(H21,'Tabela %'!$C$108:$E$122,3,FALSE),IF(B21="C-",VLOOKUP(H21,'Tabela %'!$C$123:$E$137,3,FALSE),IF(B21="D",VLOOKUP(H21,'Tabela %'!$C$138:$E$152,3,FALSE),IF(B21="D+",VLOOKUP(H21,'Tabela %'!$C$153:$E$167,3,FALSE),IF(B21="D-",VLOOKUP(H21,'Tabela %'!$C$168:$E$182,3,FALSE),IF(B21="E",VLOOKUP(H21,'Tabela %'!$C$183:$E$197,3,FALSE),IF(B21="E+",VLOOKUP(H21,'Tabela %'!$C$198:$E$212,3,FALSE),IF(B21="E-",VLOOKUP(H21,'Tabela %'!$C$213:$E$227,3,FALSE),0)))))))))))))))</f>
        <v>0.26</v>
      </c>
      <c r="F21" s="28">
        <f t="shared" si="2"/>
        <v>0.48</v>
      </c>
      <c r="G21" s="27" t="s">
        <v>545</v>
      </c>
      <c r="H21" s="26" t="str">
        <f>OFFSET(Equipes!D$2,MATCH(G21,Equipes!D$3:D$132,0),1)</f>
        <v>C</v>
      </c>
      <c r="I21" s="29">
        <f t="shared" ref="I21:K21" si="21">1/D21</f>
        <v>3.846153846</v>
      </c>
      <c r="J21" s="29">
        <f t="shared" si="21"/>
        <v>3.846153846</v>
      </c>
      <c r="K21" s="29">
        <f t="shared" si="21"/>
        <v>2.083333333</v>
      </c>
      <c r="L21" s="26">
        <f>IF(B21="A",VLOOKUP(H21,'Tabela %'!$C$3:$G$17,5,FALSE),IF(B21="A+",VLOOKUP(H21,'Tabela %'!$C$18:$G$32,5,FALSE),IF(B21="A-",VLOOKUP(H21,'Tabela %'!$C$33:$G$47,5,FALSE),IF(B21="B",VLOOKUP(H21,'Tabela %'!$C$48:$G$62,5,FALSE),IF(B21="B+",VLOOKUP(H21,'Tabela %'!$C$63:$G$77,5,FALSE),IF(B21="B-",VLOOKUP(H21,'Tabela %'!$C$78:$G$92,5,FALSE),IF(B21="C",VLOOKUP(H21,'Tabela %'!$C$93:$G$107,5,FALSE),IF(B21="C+",VLOOKUP(H21,'Tabela %'!$C$108:$G$122,5,FALSE),IF(B21="C-",VLOOKUP(H21,'Tabela %'!$C$123:$G$137,5,FALSE),IF(B21="D",VLOOKUP(H21,'Tabela %'!$C$138:$G$152,5,FALSE),IF(B21="D+",VLOOKUP(H21,'Tabela %'!$C$153:$G$167,5,FALSE),IF(B21="D-",VLOOKUP(H21,'Tabela %'!$C$168:$G$182,5,FALSE),IF(B21="E",VLOOKUP(H21,'Tabela %'!$C$183:$G$197,5,FALSE),IF(B21="E+",VLOOKUP(H21,'Tabela %'!$C$198:$G$212,5,FALSE),IF(B21="E-",VLOOKUP(H21,'Tabela %'!$C$213:$G$227,5,FALSE),0)))))))))))))))</f>
        <v>0.5</v>
      </c>
      <c r="M21" s="26">
        <f t="shared" si="4"/>
        <v>-0.5</v>
      </c>
      <c r="N21" s="30"/>
      <c r="O21" s="31"/>
    </row>
    <row r="22" ht="15.75" customHeight="1">
      <c r="B22" s="26" t="str">
        <f>OFFSET(Equipes!D$2,MATCH(C22,Equipes!D$3:D$132,0),1)</f>
        <v>C</v>
      </c>
      <c r="C22" s="27" t="s">
        <v>539</v>
      </c>
      <c r="D22" s="28">
        <f>IF(B22="A",VLOOKUP(H22,'Tabela %'!$C$3:$D$17,2,FALSE),IF(B22="A+",VLOOKUP(H22,'Tabela %'!$C$18:$D$32,2,FALSE),IF(B22="A-",VLOOKUP(H22,'Tabela %'!$C$33:$D$47,2,FALSE),IF(B22="B",VLOOKUP(H22,'Tabela %'!$C$48:$D$62,2,FALSE),IF(B22="B+",VLOOKUP(H22,'Tabela %'!$C$63:$D$77,2,FALSE),IF(B22="B-",VLOOKUP(H22,'Tabela %'!$C$78:$D$92,2,FALSE),IF(B22="C",VLOOKUP(H22,'Tabela %'!$C$93:$D$107,2,FALSE),IF(B22="C+",VLOOKUP(H22,'Tabela %'!$C$108:$D$122,2,FALSE),IF(B22="C-",VLOOKUP(H22,'Tabela %'!$C$123:$D$137,2,FALSE),IF(B22="D",VLOOKUP(H22,'Tabela %'!$C$138:$D$152,2,FALSE),IF(B22="D+",VLOOKUP(H22,'Tabela %'!$C$153:$D$167,2,FALSE),IF(B22="D-",VLOOKUP(H22,'Tabela %'!$C$168:$D$182,2,FALSE),IF(B22="E",VLOOKUP(H22,'Tabela %'!$C$183:$D$197,2,FALSE),IF(B22="E+",VLOOKUP(H22,'Tabela %'!$C$198:$D$212,2,FALSE),IF(B22="E-",VLOOKUP(H22,'Tabela %'!$C$213:$D$227,2,FALSE),0)))))))))))))))</f>
        <v>0.26</v>
      </c>
      <c r="E22" s="28">
        <f>IF(B22="A",VLOOKUP(H22,'Tabela %'!$C$3:$E$17,3,FALSE),IF(B22="A+",VLOOKUP(H22,'Tabela %'!$C$18:$E$32,3,FALSE),IF(B22="A-",VLOOKUP(H22,'Tabela %'!$C$33:$E$47,3,FALSE),IF(B22="B",VLOOKUP(H22,'Tabela %'!$C$48:$E$62,3,FALSE),IF(B22="B+",VLOOKUP(H22,'Tabela %'!$C$63:$E$77,3,FALSE),IF(B22="B-",VLOOKUP(H22,'Tabela %'!$C$78:$E$92,3,FALSE),IF(B22="C",VLOOKUP(H22,'Tabela %'!$C$93:$E$107,3,FALSE),IF(B22="C+",VLOOKUP(H22,'Tabela %'!$C$108:$E$122,3,FALSE),IF(B22="C-",VLOOKUP(H22,'Tabela %'!$C$123:$E$137,3,FALSE),IF(B22="D",VLOOKUP(H22,'Tabela %'!$C$138:$E$152,3,FALSE),IF(B22="D+",VLOOKUP(H22,'Tabela %'!$C$153:$E$167,3,FALSE),IF(B22="D-",VLOOKUP(H22,'Tabela %'!$C$168:$E$182,3,FALSE),IF(B22="E",VLOOKUP(H22,'Tabela %'!$C$183:$E$197,3,FALSE),IF(B22="E+",VLOOKUP(H22,'Tabela %'!$C$198:$E$212,3,FALSE),IF(B22="E-",VLOOKUP(H22,'Tabela %'!$C$213:$E$227,3,FALSE),0)))))))))))))))</f>
        <v>0.26</v>
      </c>
      <c r="F22" s="28">
        <f t="shared" si="2"/>
        <v>0.48</v>
      </c>
      <c r="G22" s="27" t="s">
        <v>541</v>
      </c>
      <c r="H22" s="26" t="str">
        <f>OFFSET(Equipes!D$2,MATCH(G22,Equipes!D$3:D$132,0),1)</f>
        <v>B-</v>
      </c>
      <c r="I22" s="29">
        <f t="shared" ref="I22:K22" si="22">1/D22</f>
        <v>3.846153846</v>
      </c>
      <c r="J22" s="29">
        <f t="shared" si="22"/>
        <v>3.846153846</v>
      </c>
      <c r="K22" s="29">
        <f t="shared" si="22"/>
        <v>2.083333333</v>
      </c>
      <c r="L22" s="26">
        <f>IF(B22="A",VLOOKUP(H22,'Tabela %'!$C$3:$G$17,5,FALSE),IF(B22="A+",VLOOKUP(H22,'Tabela %'!$C$18:$G$32,5,FALSE),IF(B22="A-",VLOOKUP(H22,'Tabela %'!$C$33:$G$47,5,FALSE),IF(B22="B",VLOOKUP(H22,'Tabela %'!$C$48:$G$62,5,FALSE),IF(B22="B+",VLOOKUP(H22,'Tabela %'!$C$63:$G$77,5,FALSE),IF(B22="B-",VLOOKUP(H22,'Tabela %'!$C$78:$G$92,5,FALSE),IF(B22="C",VLOOKUP(H22,'Tabela %'!$C$93:$G$107,5,FALSE),IF(B22="C+",VLOOKUP(H22,'Tabela %'!$C$108:$G$122,5,FALSE),IF(B22="C-",VLOOKUP(H22,'Tabela %'!$C$123:$G$137,5,FALSE),IF(B22="D",VLOOKUP(H22,'Tabela %'!$C$138:$G$152,5,FALSE),IF(B22="D+",VLOOKUP(H22,'Tabela %'!$C$153:$G$167,5,FALSE),IF(B22="D-",VLOOKUP(H22,'Tabela %'!$C$168:$G$182,5,FALSE),IF(B22="E",VLOOKUP(H22,'Tabela %'!$C$183:$G$197,5,FALSE),IF(B22="E+",VLOOKUP(H22,'Tabela %'!$C$198:$G$212,5,FALSE),IF(B22="E-",VLOOKUP(H22,'Tabela %'!$C$213:$G$227,5,FALSE),0)))))))))))))))</f>
        <v>0.5</v>
      </c>
      <c r="M22" s="26">
        <f t="shared" si="4"/>
        <v>-0.5</v>
      </c>
      <c r="N22" s="30"/>
      <c r="O22" s="3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#N/A</v>
      </c>
      <c r="C3" s="27"/>
      <c r="D3" s="28" t="str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#N/A</v>
      </c>
      <c r="E3" s="28" t="str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#N/A</v>
      </c>
      <c r="F3" s="28" t="str">
        <f t="shared" ref="F3:F34" si="2">1-D3-E3</f>
        <v>#N/A</v>
      </c>
      <c r="G3" s="27"/>
      <c r="H3" s="26" t="str">
        <f>OFFSET(Equipes!D$2,MATCH(G3,Equipes!D$3:D$132,0),1)</f>
        <v>#N/A</v>
      </c>
      <c r="I3" s="29" t="str">
        <f t="shared" ref="I3:K3" si="1">1/D3</f>
        <v>#N/A</v>
      </c>
      <c r="J3" s="29" t="str">
        <f t="shared" si="1"/>
        <v>#N/A</v>
      </c>
      <c r="K3" s="29" t="str">
        <f t="shared" si="1"/>
        <v>#N/A</v>
      </c>
      <c r="L3" s="26" t="str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#N/A</v>
      </c>
      <c r="M3" s="26" t="str">
        <f t="shared" ref="M3:M34" si="4">-L3</f>
        <v>#N/A</v>
      </c>
      <c r="N3" s="30"/>
      <c r="O3" s="31"/>
    </row>
    <row r="4" ht="15.75" customHeight="1">
      <c r="B4" s="26" t="str">
        <f>OFFSET(Equipes!D$2,MATCH(C4,Equipes!D$3:D$132,0),1)</f>
        <v>#N/A</v>
      </c>
      <c r="C4" s="27"/>
      <c r="D4" s="28" t="str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#N/A</v>
      </c>
      <c r="E4" s="28" t="str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#N/A</v>
      </c>
      <c r="F4" s="28" t="str">
        <f t="shared" si="2"/>
        <v>#N/A</v>
      </c>
      <c r="G4" s="27"/>
      <c r="H4" s="26" t="str">
        <f>OFFSET(Equipes!D$2,MATCH(G4,Equipes!D$3:D$132,0),1)</f>
        <v>#N/A</v>
      </c>
      <c r="I4" s="29" t="str">
        <f t="shared" ref="I4:K4" si="3">1/D4</f>
        <v>#N/A</v>
      </c>
      <c r="J4" s="29" t="str">
        <f t="shared" si="3"/>
        <v>#N/A</v>
      </c>
      <c r="K4" s="29" t="str">
        <f t="shared" si="3"/>
        <v>#N/A</v>
      </c>
      <c r="L4" s="26" t="str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#N/A</v>
      </c>
      <c r="M4" s="26" t="str">
        <f t="shared" si="4"/>
        <v>#N/A</v>
      </c>
      <c r="N4" s="30"/>
      <c r="O4" s="31"/>
    </row>
    <row r="5" ht="15.75" customHeight="1">
      <c r="B5" s="26" t="str">
        <f>OFFSET(Equipes!D$2,MATCH(C5,Equipes!D$3:D$132,0),1)</f>
        <v>#N/A</v>
      </c>
      <c r="C5" s="27"/>
      <c r="D5" s="28" t="str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#N/A</v>
      </c>
      <c r="E5" s="28" t="str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#N/A</v>
      </c>
      <c r="F5" s="28" t="str">
        <f t="shared" si="2"/>
        <v>#N/A</v>
      </c>
      <c r="G5" s="27"/>
      <c r="H5" s="26" t="str">
        <f>OFFSET(Equipes!D$2,MATCH(G5,Equipes!D$3:D$132,0),1)</f>
        <v>#N/A</v>
      </c>
      <c r="I5" s="29" t="str">
        <f t="shared" ref="I5:K5" si="5">1/D5</f>
        <v>#N/A</v>
      </c>
      <c r="J5" s="29" t="str">
        <f t="shared" si="5"/>
        <v>#N/A</v>
      </c>
      <c r="K5" s="29" t="str">
        <f t="shared" si="5"/>
        <v>#N/A</v>
      </c>
      <c r="L5" s="26" t="str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#N/A</v>
      </c>
      <c r="M5" s="26" t="str">
        <f t="shared" si="4"/>
        <v>#N/A</v>
      </c>
      <c r="N5" s="30"/>
      <c r="O5" s="31"/>
    </row>
    <row r="6" ht="15.75" customHeight="1">
      <c r="B6" s="26" t="str">
        <f>OFFSET(Equipes!D$2,MATCH(C6,Equipes!D$3:D$132,0),1)</f>
        <v>#N/A</v>
      </c>
      <c r="C6" s="27"/>
      <c r="D6" s="28" t="str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#N/A</v>
      </c>
      <c r="E6" s="28" t="str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#N/A</v>
      </c>
      <c r="F6" s="28" t="str">
        <f t="shared" si="2"/>
        <v>#N/A</v>
      </c>
      <c r="G6" s="27"/>
      <c r="H6" s="26" t="str">
        <f>OFFSET(Equipes!D$2,MATCH(G6,Equipes!D$3:D$132,0),1)</f>
        <v>#N/A</v>
      </c>
      <c r="I6" s="29" t="str">
        <f t="shared" ref="I6:K6" si="6">1/D6</f>
        <v>#N/A</v>
      </c>
      <c r="J6" s="29" t="str">
        <f t="shared" si="6"/>
        <v>#N/A</v>
      </c>
      <c r="K6" s="29" t="str">
        <f t="shared" si="6"/>
        <v>#N/A</v>
      </c>
      <c r="L6" s="26" t="str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#N/A</v>
      </c>
      <c r="M6" s="26" t="str">
        <f t="shared" si="4"/>
        <v>#N/A</v>
      </c>
      <c r="N6" s="30"/>
      <c r="O6" s="31"/>
    </row>
    <row r="7" ht="15.75" customHeight="1">
      <c r="B7" s="26" t="str">
        <f>OFFSET(Equipes!D$2,MATCH(C7,Equipes!D$3:D$132,0),1)</f>
        <v>#N/A</v>
      </c>
      <c r="C7" s="27"/>
      <c r="D7" s="28" t="str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#N/A</v>
      </c>
      <c r="E7" s="28" t="str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#N/A</v>
      </c>
      <c r="F7" s="28" t="str">
        <f t="shared" si="2"/>
        <v>#N/A</v>
      </c>
      <c r="G7" s="27"/>
      <c r="H7" s="26" t="str">
        <f>OFFSET(Equipes!D$2,MATCH(G7,Equipes!D$3:D$132,0),1)</f>
        <v>#N/A</v>
      </c>
      <c r="I7" s="29" t="str">
        <f t="shared" ref="I7:K7" si="7">1/D7</f>
        <v>#N/A</v>
      </c>
      <c r="J7" s="29" t="str">
        <f t="shared" si="7"/>
        <v>#N/A</v>
      </c>
      <c r="K7" s="29" t="str">
        <f t="shared" si="7"/>
        <v>#N/A</v>
      </c>
      <c r="L7" s="26" t="str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#N/A</v>
      </c>
      <c r="M7" s="26" t="str">
        <f t="shared" si="4"/>
        <v>#N/A</v>
      </c>
      <c r="N7" s="30"/>
      <c r="O7" s="31"/>
    </row>
    <row r="8" ht="15.75" customHeight="1">
      <c r="B8" s="26" t="str">
        <f>OFFSET(Equipes!D$2,MATCH(C8,Equipes!D$3:D$132,0),1)</f>
        <v>#N/A</v>
      </c>
      <c r="C8" s="32"/>
      <c r="D8" s="28" t="str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#N/A</v>
      </c>
      <c r="E8" s="28" t="str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#N/A</v>
      </c>
      <c r="F8" s="28" t="str">
        <f t="shared" si="2"/>
        <v>#N/A</v>
      </c>
      <c r="G8" s="27"/>
      <c r="H8" s="26" t="str">
        <f>OFFSET(Equipes!D$2,MATCH(G8,Equipes!D$3:D$132,0),1)</f>
        <v>#N/A</v>
      </c>
      <c r="I8" s="29" t="str">
        <f t="shared" ref="I8:K8" si="8">1/D8</f>
        <v>#N/A</v>
      </c>
      <c r="J8" s="29" t="str">
        <f t="shared" si="8"/>
        <v>#N/A</v>
      </c>
      <c r="K8" s="29" t="str">
        <f t="shared" si="8"/>
        <v>#N/A</v>
      </c>
      <c r="L8" s="26" t="str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#N/A</v>
      </c>
      <c r="M8" s="26" t="str">
        <f t="shared" si="4"/>
        <v>#N/A</v>
      </c>
      <c r="N8" s="30"/>
      <c r="O8" s="31"/>
    </row>
    <row r="9" ht="15.75" customHeight="1">
      <c r="B9" s="26" t="str">
        <f>OFFSET(Equipes!D$2,MATCH(C9,Equipes!D$3:D$132,0),1)</f>
        <v>#N/A</v>
      </c>
      <c r="C9" s="33"/>
      <c r="D9" s="28" t="str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#N/A</v>
      </c>
      <c r="E9" s="28" t="str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#N/A</v>
      </c>
      <c r="F9" s="28" t="str">
        <f t="shared" si="2"/>
        <v>#N/A</v>
      </c>
      <c r="G9" s="27"/>
      <c r="H9" s="26" t="str">
        <f>OFFSET(Equipes!D$2,MATCH(G9,Equipes!D$3:D$132,0),1)</f>
        <v>#N/A</v>
      </c>
      <c r="I9" s="29" t="str">
        <f t="shared" ref="I9:K9" si="9">1/D9</f>
        <v>#N/A</v>
      </c>
      <c r="J9" s="29" t="str">
        <f t="shared" si="9"/>
        <v>#N/A</v>
      </c>
      <c r="K9" s="29" t="str">
        <f t="shared" si="9"/>
        <v>#N/A</v>
      </c>
      <c r="L9" s="26" t="str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#N/A</v>
      </c>
      <c r="M9" s="26" t="str">
        <f t="shared" si="4"/>
        <v>#N/A</v>
      </c>
      <c r="N9" s="31"/>
      <c r="O9" s="31"/>
    </row>
    <row r="10" ht="15.75" customHeight="1">
      <c r="B10" s="26" t="str">
        <f>OFFSET(Equipes!D$2,MATCH(C10,Equipes!D$3:D$132,0),1)</f>
        <v>#N/A</v>
      </c>
      <c r="C10" s="33"/>
      <c r="D10" s="28" t="str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#N/A</v>
      </c>
      <c r="E10" s="28" t="str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#N/A</v>
      </c>
      <c r="F10" s="28" t="str">
        <f t="shared" si="2"/>
        <v>#N/A</v>
      </c>
      <c r="G10" s="27"/>
      <c r="H10" s="26" t="str">
        <f>OFFSET(Equipes!D$2,MATCH(G10,Equipes!D$3:D$132,0),1)</f>
        <v>#N/A</v>
      </c>
      <c r="I10" s="29" t="str">
        <f t="shared" ref="I10:K10" si="10">1/D10</f>
        <v>#N/A</v>
      </c>
      <c r="J10" s="29" t="str">
        <f t="shared" si="10"/>
        <v>#N/A</v>
      </c>
      <c r="K10" s="29" t="str">
        <f t="shared" si="10"/>
        <v>#N/A</v>
      </c>
      <c r="L10" s="26" t="str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#N/A</v>
      </c>
      <c r="M10" s="26" t="str">
        <f t="shared" si="4"/>
        <v>#N/A</v>
      </c>
      <c r="N10" s="30"/>
      <c r="O10" s="31"/>
    </row>
    <row r="11" ht="15.75" customHeight="1">
      <c r="B11" s="26" t="str">
        <f>OFFSET(Equipes!D$2,MATCH(C11,Equipes!D$3:D$132,0),1)</f>
        <v>#N/A</v>
      </c>
      <c r="C11" s="33"/>
      <c r="D11" s="28" t="str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#N/A</v>
      </c>
      <c r="E11" s="28" t="str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#N/A</v>
      </c>
      <c r="F11" s="28" t="str">
        <f t="shared" si="2"/>
        <v>#N/A</v>
      </c>
      <c r="G11" s="27"/>
      <c r="H11" s="26" t="str">
        <f>OFFSET(Equipes!D$2,MATCH(G11,Equipes!D$3:D$132,0),1)</f>
        <v>#N/A</v>
      </c>
      <c r="I11" s="29" t="str">
        <f t="shared" ref="I11:K11" si="11">1/D11</f>
        <v>#N/A</v>
      </c>
      <c r="J11" s="29" t="str">
        <f t="shared" si="11"/>
        <v>#N/A</v>
      </c>
      <c r="K11" s="29" t="str">
        <f t="shared" si="11"/>
        <v>#N/A</v>
      </c>
      <c r="L11" s="26" t="str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#N/A</v>
      </c>
      <c r="M11" s="26" t="str">
        <f t="shared" si="4"/>
        <v>#N/A</v>
      </c>
      <c r="N11" s="30"/>
      <c r="O11" s="31"/>
    </row>
    <row r="12" ht="15.75" customHeight="1">
      <c r="B12" s="26" t="str">
        <f>OFFSET(Equipes!D$2,MATCH(C12,Equipes!D$3:D$132,0),1)</f>
        <v>#N/A</v>
      </c>
      <c r="C12" s="27"/>
      <c r="D12" s="28" t="str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#N/A</v>
      </c>
      <c r="E12" s="28" t="str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#N/A</v>
      </c>
      <c r="F12" s="28" t="str">
        <f t="shared" si="2"/>
        <v>#N/A</v>
      </c>
      <c r="G12" s="27"/>
      <c r="H12" s="26" t="str">
        <f>OFFSET(Equipes!D$2,MATCH(G12,Equipes!D$3:D$132,0),1)</f>
        <v>#N/A</v>
      </c>
      <c r="I12" s="29" t="str">
        <f t="shared" ref="I12:K12" si="12">1/D12</f>
        <v>#N/A</v>
      </c>
      <c r="J12" s="29" t="str">
        <f t="shared" si="12"/>
        <v>#N/A</v>
      </c>
      <c r="K12" s="29" t="str">
        <f t="shared" si="12"/>
        <v>#N/A</v>
      </c>
      <c r="L12" s="26" t="str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#N/A</v>
      </c>
      <c r="M12" s="26" t="str">
        <f t="shared" si="4"/>
        <v>#N/A</v>
      </c>
      <c r="N12" s="30"/>
      <c r="O12" s="31"/>
    </row>
    <row r="13" ht="15.75" customHeight="1">
      <c r="B13" s="26" t="str">
        <f>OFFSET(Equipes!D$2,MATCH(C13,Equipes!D$3:D$132,0),1)</f>
        <v>#N/A</v>
      </c>
      <c r="C13" s="27"/>
      <c r="D13" s="28" t="str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#N/A</v>
      </c>
      <c r="E13" s="28" t="str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#N/A</v>
      </c>
      <c r="F13" s="28" t="str">
        <f t="shared" si="2"/>
        <v>#N/A</v>
      </c>
      <c r="G13" s="27"/>
      <c r="H13" s="26" t="str">
        <f>OFFSET(Equipes!D$2,MATCH(G13,Equipes!D$3:D$132,0),1)</f>
        <v>#N/A</v>
      </c>
      <c r="I13" s="29" t="str">
        <f t="shared" ref="I13:K13" si="13">1/D13</f>
        <v>#N/A</v>
      </c>
      <c r="J13" s="29" t="str">
        <f t="shared" si="13"/>
        <v>#N/A</v>
      </c>
      <c r="K13" s="29" t="str">
        <f t="shared" si="13"/>
        <v>#N/A</v>
      </c>
      <c r="L13" s="26" t="str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#N/A</v>
      </c>
      <c r="M13" s="26" t="str">
        <f t="shared" si="4"/>
        <v>#N/A</v>
      </c>
      <c r="N13" s="30"/>
      <c r="O13" s="31"/>
    </row>
    <row r="14" ht="15.75" customHeight="1">
      <c r="B14" s="26" t="str">
        <f>OFFSET(Equipes!D$2,MATCH(C14,Equipes!D$3:D$132,0),1)</f>
        <v>#N/A</v>
      </c>
      <c r="C14" s="27"/>
      <c r="D14" s="28" t="str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#N/A</v>
      </c>
      <c r="E14" s="28" t="str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#N/A</v>
      </c>
      <c r="F14" s="28" t="str">
        <f t="shared" si="2"/>
        <v>#N/A</v>
      </c>
      <c r="G14" s="27"/>
      <c r="H14" s="26" t="str">
        <f>OFFSET(Equipes!D$2,MATCH(G14,Equipes!D$3:D$132,0),1)</f>
        <v>#N/A</v>
      </c>
      <c r="I14" s="29" t="str">
        <f t="shared" ref="I14:K14" si="14">1/D14</f>
        <v>#N/A</v>
      </c>
      <c r="J14" s="29" t="str">
        <f t="shared" si="14"/>
        <v>#N/A</v>
      </c>
      <c r="K14" s="29" t="str">
        <f t="shared" si="14"/>
        <v>#N/A</v>
      </c>
      <c r="L14" s="26" t="str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#N/A</v>
      </c>
      <c r="M14" s="26" t="str">
        <f t="shared" si="4"/>
        <v>#N/A</v>
      </c>
      <c r="N14" s="30"/>
      <c r="O14" s="31"/>
    </row>
    <row r="15" ht="15.75" customHeight="1">
      <c r="B15" s="26" t="str">
        <f>OFFSET(Equipes!D$2,MATCH(C15,Equipes!D$3:D$132,0),1)</f>
        <v>#N/A</v>
      </c>
      <c r="C15" s="27"/>
      <c r="D15" s="28" t="str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#N/A</v>
      </c>
      <c r="E15" s="28" t="str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#N/A</v>
      </c>
      <c r="F15" s="28" t="str">
        <f t="shared" si="2"/>
        <v>#N/A</v>
      </c>
      <c r="G15" s="27"/>
      <c r="H15" s="26" t="str">
        <f>OFFSET(Equipes!D$2,MATCH(G15,Equipes!D$3:D$132,0),1)</f>
        <v>#N/A</v>
      </c>
      <c r="I15" s="29" t="str">
        <f t="shared" ref="I15:K15" si="15">1/D15</f>
        <v>#N/A</v>
      </c>
      <c r="J15" s="29" t="str">
        <f t="shared" si="15"/>
        <v>#N/A</v>
      </c>
      <c r="K15" s="29" t="str">
        <f t="shared" si="15"/>
        <v>#N/A</v>
      </c>
      <c r="L15" s="26" t="str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#N/A</v>
      </c>
      <c r="M15" s="26" t="str">
        <f t="shared" si="4"/>
        <v>#N/A</v>
      </c>
      <c r="N15" s="30"/>
      <c r="O15" s="31"/>
    </row>
    <row r="16" ht="15.75" customHeight="1">
      <c r="B16" s="26" t="str">
        <f>OFFSET(Equipes!D$2,MATCH(C16,Equipes!D$3:D$132,0),1)</f>
        <v>#N/A</v>
      </c>
      <c r="C16" s="27"/>
      <c r="D16" s="28" t="str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#N/A</v>
      </c>
      <c r="E16" s="28" t="str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#N/A</v>
      </c>
      <c r="F16" s="28" t="str">
        <f t="shared" si="2"/>
        <v>#N/A</v>
      </c>
      <c r="G16" s="27"/>
      <c r="H16" s="26" t="str">
        <f>OFFSET(Equipes!D$2,MATCH(G16,Equipes!D$3:D$132,0),1)</f>
        <v>#N/A</v>
      </c>
      <c r="I16" s="29" t="str">
        <f t="shared" ref="I16:K16" si="16">1/D16</f>
        <v>#N/A</v>
      </c>
      <c r="J16" s="29" t="str">
        <f t="shared" si="16"/>
        <v>#N/A</v>
      </c>
      <c r="K16" s="29" t="str">
        <f t="shared" si="16"/>
        <v>#N/A</v>
      </c>
      <c r="L16" s="26" t="str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#N/A</v>
      </c>
      <c r="M16" s="26" t="str">
        <f t="shared" si="4"/>
        <v>#N/A</v>
      </c>
      <c r="N16" s="30"/>
      <c r="O16" s="31"/>
    </row>
    <row r="17" ht="15.75" customHeight="1">
      <c r="B17" s="26" t="str">
        <f>OFFSET(Equipes!D$2,MATCH(C17,Equipes!D$3:D$132,0),1)</f>
        <v>#N/A</v>
      </c>
      <c r="C17" s="27"/>
      <c r="D17" s="28" t="str">
        <f>IF(B17="A",VLOOKUP(H17,'Tabela %'!$C$3:$D$17,2,FALSE),IF(B17="A+",VLOOKUP(H17,'Tabela %'!$C$18:$D$32,2,FALSE),IF(B17="A-",VLOOKUP(H17,'Tabela %'!$C$33:$D$47,2,FALSE),IF(B17="B",VLOOKUP(H17,'Tabela %'!$C$48:$D$62,2,FALSE),IF(B17="B+",VLOOKUP(H17,'Tabela %'!$C$63:$D$77,2,FALSE),IF(B17="B-",VLOOKUP(H17,'Tabela %'!$C$78:$D$92,2,FALSE),IF(B17="C",VLOOKUP(H17,'Tabela %'!$C$93:$D$107,2,FALSE),IF(B17="C+",VLOOKUP(H17,'Tabela %'!$C$108:$D$122,2,FALSE),IF(B17="C-",VLOOKUP(H17,'Tabela %'!$C$123:$D$137,2,FALSE),IF(B17="D",VLOOKUP(H17,'Tabela %'!$C$138:$D$152,2,FALSE),IF(B17="D+",VLOOKUP(H17,'Tabela %'!$C$153:$D$167,2,FALSE),IF(B17="D-",VLOOKUP(H17,'Tabela %'!$C$168:$D$182,2,FALSE),IF(B17="E",VLOOKUP(H17,'Tabela %'!$C$183:$D$197,2,FALSE),IF(B17="E+",VLOOKUP(H17,'Tabela %'!$C$198:$D$212,2,FALSE),IF(B17="E-",VLOOKUP(H17,'Tabela %'!$C$213:$D$227,2,FALSE),0)))))))))))))))</f>
        <v>#N/A</v>
      </c>
      <c r="E17" s="28" t="str">
        <f>IF(B17="A",VLOOKUP(H17,'Tabela %'!$C$3:$E$17,3,FALSE),IF(B17="A+",VLOOKUP(H17,'Tabela %'!$C$18:$E$32,3,FALSE),IF(B17="A-",VLOOKUP(H17,'Tabela %'!$C$33:$E$47,3,FALSE),IF(B17="B",VLOOKUP(H17,'Tabela %'!$C$48:$E$62,3,FALSE),IF(B17="B+",VLOOKUP(H17,'Tabela %'!$C$63:$E$77,3,FALSE),IF(B17="B-",VLOOKUP(H17,'Tabela %'!$C$78:$E$92,3,FALSE),IF(B17="C",VLOOKUP(H17,'Tabela %'!$C$93:$E$107,3,FALSE),IF(B17="C+",VLOOKUP(H17,'Tabela %'!$C$108:$E$122,3,FALSE),IF(B17="C-",VLOOKUP(H17,'Tabela %'!$C$123:$E$137,3,FALSE),IF(B17="D",VLOOKUP(H17,'Tabela %'!$C$138:$E$152,3,FALSE),IF(B17="D+",VLOOKUP(H17,'Tabela %'!$C$153:$E$167,3,FALSE),IF(B17="D-",VLOOKUP(H17,'Tabela %'!$C$168:$E$182,3,FALSE),IF(B17="E",VLOOKUP(H17,'Tabela %'!$C$183:$E$197,3,FALSE),IF(B17="E+",VLOOKUP(H17,'Tabela %'!$C$198:$E$212,3,FALSE),IF(B17="E-",VLOOKUP(H17,'Tabela %'!$C$213:$E$227,3,FALSE),0)))))))))))))))</f>
        <v>#N/A</v>
      </c>
      <c r="F17" s="28" t="str">
        <f t="shared" si="2"/>
        <v>#N/A</v>
      </c>
      <c r="G17" s="27"/>
      <c r="H17" s="26" t="str">
        <f>OFFSET(Equipes!D$2,MATCH(G17,Equipes!D$3:D$132,0),1)</f>
        <v>#N/A</v>
      </c>
      <c r="I17" s="29" t="str">
        <f t="shared" ref="I17:K17" si="17">1/D17</f>
        <v>#N/A</v>
      </c>
      <c r="J17" s="29" t="str">
        <f t="shared" si="17"/>
        <v>#N/A</v>
      </c>
      <c r="K17" s="29" t="str">
        <f t="shared" si="17"/>
        <v>#N/A</v>
      </c>
      <c r="L17" s="26" t="str">
        <f>IF(B17="A",VLOOKUP(H17,'Tabela %'!$C$3:$G$17,5,FALSE),IF(B17="A+",VLOOKUP(H17,'Tabela %'!$C$18:$G$32,5,FALSE),IF(B17="A-",VLOOKUP(H17,'Tabela %'!$C$33:$G$47,5,FALSE),IF(B17="B",VLOOKUP(H17,'Tabela %'!$C$48:$G$62,5,FALSE),IF(B17="B+",VLOOKUP(H17,'Tabela %'!$C$63:$G$77,5,FALSE),IF(B17="B-",VLOOKUP(H17,'Tabela %'!$C$78:$G$92,5,FALSE),IF(B17="C",VLOOKUP(H17,'Tabela %'!$C$93:$G$107,5,FALSE),IF(B17="C+",VLOOKUP(H17,'Tabela %'!$C$108:$G$122,5,FALSE),IF(B17="C-",VLOOKUP(H17,'Tabela %'!$C$123:$G$137,5,FALSE),IF(B17="D",VLOOKUP(H17,'Tabela %'!$C$138:$G$152,5,FALSE),IF(B17="D+",VLOOKUP(H17,'Tabela %'!$C$153:$G$167,5,FALSE),IF(B17="D-",VLOOKUP(H17,'Tabela %'!$C$168:$G$182,5,FALSE),IF(B17="E",VLOOKUP(H17,'Tabela %'!$C$183:$G$197,5,FALSE),IF(B17="E+",VLOOKUP(H17,'Tabela %'!$C$198:$G$212,5,FALSE),IF(B17="E-",VLOOKUP(H17,'Tabela %'!$C$213:$G$227,5,FALSE),0)))))))))))))))</f>
        <v>#N/A</v>
      </c>
      <c r="M17" s="26" t="str">
        <f t="shared" si="4"/>
        <v>#N/A</v>
      </c>
      <c r="N17" s="30"/>
      <c r="O17" s="31"/>
    </row>
    <row r="18" ht="15.75" customHeight="1">
      <c r="B18" s="26" t="str">
        <f>OFFSET(Equipes!D$2,MATCH(C18,Equipes!D$3:D$132,0),1)</f>
        <v>#N/A</v>
      </c>
      <c r="C18" s="27"/>
      <c r="D18" s="28" t="str">
        <f>IF(B18="A",VLOOKUP(H18,'Tabela %'!$C$3:$D$17,2,FALSE),IF(B18="A+",VLOOKUP(H18,'Tabela %'!$C$18:$D$32,2,FALSE),IF(B18="A-",VLOOKUP(H18,'Tabela %'!$C$33:$D$47,2,FALSE),IF(B18="B",VLOOKUP(H18,'Tabela %'!$C$48:$D$62,2,FALSE),IF(B18="B+",VLOOKUP(H18,'Tabela %'!$C$63:$D$77,2,FALSE),IF(B18="B-",VLOOKUP(H18,'Tabela %'!$C$78:$D$92,2,FALSE),IF(B18="C",VLOOKUP(H18,'Tabela %'!$C$93:$D$107,2,FALSE),IF(B18="C+",VLOOKUP(H18,'Tabela %'!$C$108:$D$122,2,FALSE),IF(B18="C-",VLOOKUP(H18,'Tabela %'!$C$123:$D$137,2,FALSE),IF(B18="D",VLOOKUP(H18,'Tabela %'!$C$138:$D$152,2,FALSE),IF(B18="D+",VLOOKUP(H18,'Tabela %'!$C$153:$D$167,2,FALSE),IF(B18="D-",VLOOKUP(H18,'Tabela %'!$C$168:$D$182,2,FALSE),IF(B18="E",VLOOKUP(H18,'Tabela %'!$C$183:$D$197,2,FALSE),IF(B18="E+",VLOOKUP(H18,'Tabela %'!$C$198:$D$212,2,FALSE),IF(B18="E-",VLOOKUP(H18,'Tabela %'!$C$213:$D$227,2,FALSE),0)))))))))))))))</f>
        <v>#N/A</v>
      </c>
      <c r="E18" s="28" t="str">
        <f>IF(B18="A",VLOOKUP(H18,'Tabela %'!$C$3:$E$17,3,FALSE),IF(B18="A+",VLOOKUP(H18,'Tabela %'!$C$18:$E$32,3,FALSE),IF(B18="A-",VLOOKUP(H18,'Tabela %'!$C$33:$E$47,3,FALSE),IF(B18="B",VLOOKUP(H18,'Tabela %'!$C$48:$E$62,3,FALSE),IF(B18="B+",VLOOKUP(H18,'Tabela %'!$C$63:$E$77,3,FALSE),IF(B18="B-",VLOOKUP(H18,'Tabela %'!$C$78:$E$92,3,FALSE),IF(B18="C",VLOOKUP(H18,'Tabela %'!$C$93:$E$107,3,FALSE),IF(B18="C+",VLOOKUP(H18,'Tabela %'!$C$108:$E$122,3,FALSE),IF(B18="C-",VLOOKUP(H18,'Tabela %'!$C$123:$E$137,3,FALSE),IF(B18="D",VLOOKUP(H18,'Tabela %'!$C$138:$E$152,3,FALSE),IF(B18="D+",VLOOKUP(H18,'Tabela %'!$C$153:$E$167,3,FALSE),IF(B18="D-",VLOOKUP(H18,'Tabela %'!$C$168:$E$182,3,FALSE),IF(B18="E",VLOOKUP(H18,'Tabela %'!$C$183:$E$197,3,FALSE),IF(B18="E+",VLOOKUP(H18,'Tabela %'!$C$198:$E$212,3,FALSE),IF(B18="E-",VLOOKUP(H18,'Tabela %'!$C$213:$E$227,3,FALSE),0)))))))))))))))</f>
        <v>#N/A</v>
      </c>
      <c r="F18" s="28" t="str">
        <f t="shared" si="2"/>
        <v>#N/A</v>
      </c>
      <c r="G18" s="27"/>
      <c r="H18" s="26" t="str">
        <f>OFFSET(Equipes!D$2,MATCH(G18,Equipes!D$3:D$132,0),1)</f>
        <v>#N/A</v>
      </c>
      <c r="I18" s="29" t="str">
        <f t="shared" ref="I18:K18" si="18">1/D18</f>
        <v>#N/A</v>
      </c>
      <c r="J18" s="29" t="str">
        <f t="shared" si="18"/>
        <v>#N/A</v>
      </c>
      <c r="K18" s="29" t="str">
        <f t="shared" si="18"/>
        <v>#N/A</v>
      </c>
      <c r="L18" s="26" t="str">
        <f>IF(B18="A",VLOOKUP(H18,'Tabela %'!$C$3:$G$17,5,FALSE),IF(B18="A+",VLOOKUP(H18,'Tabela %'!$C$18:$G$32,5,FALSE),IF(B18="A-",VLOOKUP(H18,'Tabela %'!$C$33:$G$47,5,FALSE),IF(B18="B",VLOOKUP(H18,'Tabela %'!$C$48:$G$62,5,FALSE),IF(B18="B+",VLOOKUP(H18,'Tabela %'!$C$63:$G$77,5,FALSE),IF(B18="B-",VLOOKUP(H18,'Tabela %'!$C$78:$G$92,5,FALSE),IF(B18="C",VLOOKUP(H18,'Tabela %'!$C$93:$G$107,5,FALSE),IF(B18="C+",VLOOKUP(H18,'Tabela %'!$C$108:$G$122,5,FALSE),IF(B18="C-",VLOOKUP(H18,'Tabela %'!$C$123:$G$137,5,FALSE),IF(B18="D",VLOOKUP(H18,'Tabela %'!$C$138:$G$152,5,FALSE),IF(B18="D+",VLOOKUP(H18,'Tabela %'!$C$153:$G$167,5,FALSE),IF(B18="D-",VLOOKUP(H18,'Tabela %'!$C$168:$G$182,5,FALSE),IF(B18="E",VLOOKUP(H18,'Tabela %'!$C$183:$G$197,5,FALSE),IF(B18="E+",VLOOKUP(H18,'Tabela %'!$C$198:$G$212,5,FALSE),IF(B18="E-",VLOOKUP(H18,'Tabela %'!$C$213:$G$227,5,FALSE),0)))))))))))))))</f>
        <v>#N/A</v>
      </c>
      <c r="M18" s="26" t="str">
        <f t="shared" si="4"/>
        <v>#N/A</v>
      </c>
      <c r="N18" s="30"/>
      <c r="O18" s="31"/>
    </row>
    <row r="19" ht="15.75" customHeight="1">
      <c r="B19" s="26" t="str">
        <f>OFFSET(Equipes!D$2,MATCH(C19,Equipes!D$3:D$132,0),1)</f>
        <v>#N/A</v>
      </c>
      <c r="C19" s="27"/>
      <c r="D19" s="28" t="str">
        <f>IF(B19="A",VLOOKUP(H19,'Tabela %'!$C$3:$D$17,2,FALSE),IF(B19="A+",VLOOKUP(H19,'Tabela %'!$C$18:$D$32,2,FALSE),IF(B19="A-",VLOOKUP(H19,'Tabela %'!$C$33:$D$47,2,FALSE),IF(B19="B",VLOOKUP(H19,'Tabela %'!$C$48:$D$62,2,FALSE),IF(B19="B+",VLOOKUP(H19,'Tabela %'!$C$63:$D$77,2,FALSE),IF(B19="B-",VLOOKUP(H19,'Tabela %'!$C$78:$D$92,2,FALSE),IF(B19="C",VLOOKUP(H19,'Tabela %'!$C$93:$D$107,2,FALSE),IF(B19="C+",VLOOKUP(H19,'Tabela %'!$C$108:$D$122,2,FALSE),IF(B19="C-",VLOOKUP(H19,'Tabela %'!$C$123:$D$137,2,FALSE),IF(B19="D",VLOOKUP(H19,'Tabela %'!$C$138:$D$152,2,FALSE),IF(B19="D+",VLOOKUP(H19,'Tabela %'!$C$153:$D$167,2,FALSE),IF(B19="D-",VLOOKUP(H19,'Tabela %'!$C$168:$D$182,2,FALSE),IF(B19="E",VLOOKUP(H19,'Tabela %'!$C$183:$D$197,2,FALSE),IF(B19="E+",VLOOKUP(H19,'Tabela %'!$C$198:$D$212,2,FALSE),IF(B19="E-",VLOOKUP(H19,'Tabela %'!$C$213:$D$227,2,FALSE),0)))))))))))))))</f>
        <v>#N/A</v>
      </c>
      <c r="E19" s="28" t="str">
        <f>IF(B19="A",VLOOKUP(H19,'Tabela %'!$C$3:$E$17,3,FALSE),IF(B19="A+",VLOOKUP(H19,'Tabela %'!$C$18:$E$32,3,FALSE),IF(B19="A-",VLOOKUP(H19,'Tabela %'!$C$33:$E$47,3,FALSE),IF(B19="B",VLOOKUP(H19,'Tabela %'!$C$48:$E$62,3,FALSE),IF(B19="B+",VLOOKUP(H19,'Tabela %'!$C$63:$E$77,3,FALSE),IF(B19="B-",VLOOKUP(H19,'Tabela %'!$C$78:$E$92,3,FALSE),IF(B19="C",VLOOKUP(H19,'Tabela %'!$C$93:$E$107,3,FALSE),IF(B19="C+",VLOOKUP(H19,'Tabela %'!$C$108:$E$122,3,FALSE),IF(B19="C-",VLOOKUP(H19,'Tabela %'!$C$123:$E$137,3,FALSE),IF(B19="D",VLOOKUP(H19,'Tabela %'!$C$138:$E$152,3,FALSE),IF(B19="D+",VLOOKUP(H19,'Tabela %'!$C$153:$E$167,3,FALSE),IF(B19="D-",VLOOKUP(H19,'Tabela %'!$C$168:$E$182,3,FALSE),IF(B19="E",VLOOKUP(H19,'Tabela %'!$C$183:$E$197,3,FALSE),IF(B19="E+",VLOOKUP(H19,'Tabela %'!$C$198:$E$212,3,FALSE),IF(B19="E-",VLOOKUP(H19,'Tabela %'!$C$213:$E$227,3,FALSE),0)))))))))))))))</f>
        <v>#N/A</v>
      </c>
      <c r="F19" s="28" t="str">
        <f t="shared" si="2"/>
        <v>#N/A</v>
      </c>
      <c r="G19" s="27"/>
      <c r="H19" s="26" t="str">
        <f>OFFSET(Equipes!D$2,MATCH(G19,Equipes!D$3:D$132,0),1)</f>
        <v>#N/A</v>
      </c>
      <c r="I19" s="29" t="str">
        <f t="shared" ref="I19:K19" si="19">1/D19</f>
        <v>#N/A</v>
      </c>
      <c r="J19" s="29" t="str">
        <f t="shared" si="19"/>
        <v>#N/A</v>
      </c>
      <c r="K19" s="29" t="str">
        <f t="shared" si="19"/>
        <v>#N/A</v>
      </c>
      <c r="L19" s="26" t="str">
        <f>IF(B19="A",VLOOKUP(H19,'Tabela %'!$C$3:$G$17,5,FALSE),IF(B19="A+",VLOOKUP(H19,'Tabela %'!$C$18:$G$32,5,FALSE),IF(B19="A-",VLOOKUP(H19,'Tabela %'!$C$33:$G$47,5,FALSE),IF(B19="B",VLOOKUP(H19,'Tabela %'!$C$48:$G$62,5,FALSE),IF(B19="B+",VLOOKUP(H19,'Tabela %'!$C$63:$G$77,5,FALSE),IF(B19="B-",VLOOKUP(H19,'Tabela %'!$C$78:$G$92,5,FALSE),IF(B19="C",VLOOKUP(H19,'Tabela %'!$C$93:$G$107,5,FALSE),IF(B19="C+",VLOOKUP(H19,'Tabela %'!$C$108:$G$122,5,FALSE),IF(B19="C-",VLOOKUP(H19,'Tabela %'!$C$123:$G$137,5,FALSE),IF(B19="D",VLOOKUP(H19,'Tabela %'!$C$138:$G$152,5,FALSE),IF(B19="D+",VLOOKUP(H19,'Tabela %'!$C$153:$G$167,5,FALSE),IF(B19="D-",VLOOKUP(H19,'Tabela %'!$C$168:$G$182,5,FALSE),IF(B19="E",VLOOKUP(H19,'Tabela %'!$C$183:$G$197,5,FALSE),IF(B19="E+",VLOOKUP(H19,'Tabela %'!$C$198:$G$212,5,FALSE),IF(B19="E-",VLOOKUP(H19,'Tabela %'!$C$213:$G$227,5,FALSE),0)))))))))))))))</f>
        <v>#N/A</v>
      </c>
      <c r="M19" s="26" t="str">
        <f t="shared" si="4"/>
        <v>#N/A</v>
      </c>
      <c r="N19" s="30"/>
      <c r="O19" s="31"/>
    </row>
    <row r="20" ht="15.75" customHeight="1">
      <c r="B20" s="26" t="str">
        <f>OFFSET(Equipes!D$2,MATCH(C20,Equipes!D$3:D$132,0),1)</f>
        <v>#N/A</v>
      </c>
      <c r="C20" s="27"/>
      <c r="D20" s="28" t="str">
        <f>IF(B20="A",VLOOKUP(H20,'Tabela %'!$C$3:$D$17,2,FALSE),IF(B20="A+",VLOOKUP(H20,'Tabela %'!$C$18:$D$32,2,FALSE),IF(B20="A-",VLOOKUP(H20,'Tabela %'!$C$33:$D$47,2,FALSE),IF(B20="B",VLOOKUP(H20,'Tabela %'!$C$48:$D$62,2,FALSE),IF(B20="B+",VLOOKUP(H20,'Tabela %'!$C$63:$D$77,2,FALSE),IF(B20="B-",VLOOKUP(H20,'Tabela %'!$C$78:$D$92,2,FALSE),IF(B20="C",VLOOKUP(H20,'Tabela %'!$C$93:$D$107,2,FALSE),IF(B20="C+",VLOOKUP(H20,'Tabela %'!$C$108:$D$122,2,FALSE),IF(B20="C-",VLOOKUP(H20,'Tabela %'!$C$123:$D$137,2,FALSE),IF(B20="D",VLOOKUP(H20,'Tabela %'!$C$138:$D$152,2,FALSE),IF(B20="D+",VLOOKUP(H20,'Tabela %'!$C$153:$D$167,2,FALSE),IF(B20="D-",VLOOKUP(H20,'Tabela %'!$C$168:$D$182,2,FALSE),IF(B20="E",VLOOKUP(H20,'Tabela %'!$C$183:$D$197,2,FALSE),IF(B20="E+",VLOOKUP(H20,'Tabela %'!$C$198:$D$212,2,FALSE),IF(B20="E-",VLOOKUP(H20,'Tabela %'!$C$213:$D$227,2,FALSE),0)))))))))))))))</f>
        <v>#N/A</v>
      </c>
      <c r="E20" s="28" t="str">
        <f>IF(B20="A",VLOOKUP(H20,'Tabela %'!$C$3:$E$17,3,FALSE),IF(B20="A+",VLOOKUP(H20,'Tabela %'!$C$18:$E$32,3,FALSE),IF(B20="A-",VLOOKUP(H20,'Tabela %'!$C$33:$E$47,3,FALSE),IF(B20="B",VLOOKUP(H20,'Tabela %'!$C$48:$E$62,3,FALSE),IF(B20="B+",VLOOKUP(H20,'Tabela %'!$C$63:$E$77,3,FALSE),IF(B20="B-",VLOOKUP(H20,'Tabela %'!$C$78:$E$92,3,FALSE),IF(B20="C",VLOOKUP(H20,'Tabela %'!$C$93:$E$107,3,FALSE),IF(B20="C+",VLOOKUP(H20,'Tabela %'!$C$108:$E$122,3,FALSE),IF(B20="C-",VLOOKUP(H20,'Tabela %'!$C$123:$E$137,3,FALSE),IF(B20="D",VLOOKUP(H20,'Tabela %'!$C$138:$E$152,3,FALSE),IF(B20="D+",VLOOKUP(H20,'Tabela %'!$C$153:$E$167,3,FALSE),IF(B20="D-",VLOOKUP(H20,'Tabela %'!$C$168:$E$182,3,FALSE),IF(B20="E",VLOOKUP(H20,'Tabela %'!$C$183:$E$197,3,FALSE),IF(B20="E+",VLOOKUP(H20,'Tabela %'!$C$198:$E$212,3,FALSE),IF(B20="E-",VLOOKUP(H20,'Tabela %'!$C$213:$E$227,3,FALSE),0)))))))))))))))</f>
        <v>#N/A</v>
      </c>
      <c r="F20" s="28" t="str">
        <f t="shared" si="2"/>
        <v>#N/A</v>
      </c>
      <c r="G20" s="27"/>
      <c r="H20" s="26" t="str">
        <f>OFFSET(Equipes!D$2,MATCH(G20,Equipes!D$3:D$132,0),1)</f>
        <v>#N/A</v>
      </c>
      <c r="I20" s="29" t="str">
        <f t="shared" ref="I20:K20" si="20">1/D20</f>
        <v>#N/A</v>
      </c>
      <c r="J20" s="29" t="str">
        <f t="shared" si="20"/>
        <v>#N/A</v>
      </c>
      <c r="K20" s="29" t="str">
        <f t="shared" si="20"/>
        <v>#N/A</v>
      </c>
      <c r="L20" s="26" t="str">
        <f>IF(B20="A",VLOOKUP(H20,'Tabela %'!$C$3:$G$17,5,FALSE),IF(B20="A+",VLOOKUP(H20,'Tabela %'!$C$18:$G$32,5,FALSE),IF(B20="A-",VLOOKUP(H20,'Tabela %'!$C$33:$G$47,5,FALSE),IF(B20="B",VLOOKUP(H20,'Tabela %'!$C$48:$G$62,5,FALSE),IF(B20="B+",VLOOKUP(H20,'Tabela %'!$C$63:$G$77,5,FALSE),IF(B20="B-",VLOOKUP(H20,'Tabela %'!$C$78:$G$92,5,FALSE),IF(B20="C",VLOOKUP(H20,'Tabela %'!$C$93:$G$107,5,FALSE),IF(B20="C+",VLOOKUP(H20,'Tabela %'!$C$108:$G$122,5,FALSE),IF(B20="C-",VLOOKUP(H20,'Tabela %'!$C$123:$G$137,5,FALSE),IF(B20="D",VLOOKUP(H20,'Tabela %'!$C$138:$G$152,5,FALSE),IF(B20="D+",VLOOKUP(H20,'Tabela %'!$C$153:$G$167,5,FALSE),IF(B20="D-",VLOOKUP(H20,'Tabela %'!$C$168:$G$182,5,FALSE),IF(B20="E",VLOOKUP(H20,'Tabela %'!$C$183:$G$197,5,FALSE),IF(B20="E+",VLOOKUP(H20,'Tabela %'!$C$198:$G$212,5,FALSE),IF(B20="E-",VLOOKUP(H20,'Tabela %'!$C$213:$G$227,5,FALSE),0)))))))))))))))</f>
        <v>#N/A</v>
      </c>
      <c r="M20" s="26" t="str">
        <f t="shared" si="4"/>
        <v>#N/A</v>
      </c>
      <c r="N20" s="30"/>
      <c r="O20" s="31"/>
    </row>
    <row r="21" ht="15.75" customHeight="1">
      <c r="B21" s="26" t="str">
        <f>OFFSET(Equipes!D$2,MATCH(C21,Equipes!D$3:D$132,0),1)</f>
        <v>#N/A</v>
      </c>
      <c r="C21" s="27"/>
      <c r="D21" s="28" t="str">
        <f>IF(B21="A",VLOOKUP(H21,'Tabela %'!$C$3:$D$17,2,FALSE),IF(B21="A+",VLOOKUP(H21,'Tabela %'!$C$18:$D$32,2,FALSE),IF(B21="A-",VLOOKUP(H21,'Tabela %'!$C$33:$D$47,2,FALSE),IF(B21="B",VLOOKUP(H21,'Tabela %'!$C$48:$D$62,2,FALSE),IF(B21="B+",VLOOKUP(H21,'Tabela %'!$C$63:$D$77,2,FALSE),IF(B21="B-",VLOOKUP(H21,'Tabela %'!$C$78:$D$92,2,FALSE),IF(B21="C",VLOOKUP(H21,'Tabela %'!$C$93:$D$107,2,FALSE),IF(B21="C+",VLOOKUP(H21,'Tabela %'!$C$108:$D$122,2,FALSE),IF(B21="C-",VLOOKUP(H21,'Tabela %'!$C$123:$D$137,2,FALSE),IF(B21="D",VLOOKUP(H21,'Tabela %'!$C$138:$D$152,2,FALSE),IF(B21="D+",VLOOKUP(H21,'Tabela %'!$C$153:$D$167,2,FALSE),IF(B21="D-",VLOOKUP(H21,'Tabela %'!$C$168:$D$182,2,FALSE),IF(B21="E",VLOOKUP(H21,'Tabela %'!$C$183:$D$197,2,FALSE),IF(B21="E+",VLOOKUP(H21,'Tabela %'!$C$198:$D$212,2,FALSE),IF(B21="E-",VLOOKUP(H21,'Tabela %'!$C$213:$D$227,2,FALSE),0)))))))))))))))</f>
        <v>#N/A</v>
      </c>
      <c r="E21" s="28" t="str">
        <f>IF(B21="A",VLOOKUP(H21,'Tabela %'!$C$3:$E$17,3,FALSE),IF(B21="A+",VLOOKUP(H21,'Tabela %'!$C$18:$E$32,3,FALSE),IF(B21="A-",VLOOKUP(H21,'Tabela %'!$C$33:$E$47,3,FALSE),IF(B21="B",VLOOKUP(H21,'Tabela %'!$C$48:$E$62,3,FALSE),IF(B21="B+",VLOOKUP(H21,'Tabela %'!$C$63:$E$77,3,FALSE),IF(B21="B-",VLOOKUP(H21,'Tabela %'!$C$78:$E$92,3,FALSE),IF(B21="C",VLOOKUP(H21,'Tabela %'!$C$93:$E$107,3,FALSE),IF(B21="C+",VLOOKUP(H21,'Tabela %'!$C$108:$E$122,3,FALSE),IF(B21="C-",VLOOKUP(H21,'Tabela %'!$C$123:$E$137,3,FALSE),IF(B21="D",VLOOKUP(H21,'Tabela %'!$C$138:$E$152,3,FALSE),IF(B21="D+",VLOOKUP(H21,'Tabela %'!$C$153:$E$167,3,FALSE),IF(B21="D-",VLOOKUP(H21,'Tabela %'!$C$168:$E$182,3,FALSE),IF(B21="E",VLOOKUP(H21,'Tabela %'!$C$183:$E$197,3,FALSE),IF(B21="E+",VLOOKUP(H21,'Tabela %'!$C$198:$E$212,3,FALSE),IF(B21="E-",VLOOKUP(H21,'Tabela %'!$C$213:$E$227,3,FALSE),0)))))))))))))))</f>
        <v>#N/A</v>
      </c>
      <c r="F21" s="28" t="str">
        <f t="shared" si="2"/>
        <v>#N/A</v>
      </c>
      <c r="G21" s="27"/>
      <c r="H21" s="26" t="str">
        <f>OFFSET(Equipes!D$2,MATCH(G21,Equipes!D$3:D$132,0),1)</f>
        <v>#N/A</v>
      </c>
      <c r="I21" s="29" t="str">
        <f t="shared" ref="I21:K21" si="21">1/D21</f>
        <v>#N/A</v>
      </c>
      <c r="J21" s="29" t="str">
        <f t="shared" si="21"/>
        <v>#N/A</v>
      </c>
      <c r="K21" s="29" t="str">
        <f t="shared" si="21"/>
        <v>#N/A</v>
      </c>
      <c r="L21" s="26" t="str">
        <f>IF(B21="A",VLOOKUP(H21,'Tabela %'!$C$3:$G$17,5,FALSE),IF(B21="A+",VLOOKUP(H21,'Tabela %'!$C$18:$G$32,5,FALSE),IF(B21="A-",VLOOKUP(H21,'Tabela %'!$C$33:$G$47,5,FALSE),IF(B21="B",VLOOKUP(H21,'Tabela %'!$C$48:$G$62,5,FALSE),IF(B21="B+",VLOOKUP(H21,'Tabela %'!$C$63:$G$77,5,FALSE),IF(B21="B-",VLOOKUP(H21,'Tabela %'!$C$78:$G$92,5,FALSE),IF(B21="C",VLOOKUP(H21,'Tabela %'!$C$93:$G$107,5,FALSE),IF(B21="C+",VLOOKUP(H21,'Tabela %'!$C$108:$G$122,5,FALSE),IF(B21="C-",VLOOKUP(H21,'Tabela %'!$C$123:$G$137,5,FALSE),IF(B21="D",VLOOKUP(H21,'Tabela %'!$C$138:$G$152,5,FALSE),IF(B21="D+",VLOOKUP(H21,'Tabela %'!$C$153:$G$167,5,FALSE),IF(B21="D-",VLOOKUP(H21,'Tabela %'!$C$168:$G$182,5,FALSE),IF(B21="E",VLOOKUP(H21,'Tabela %'!$C$183:$G$197,5,FALSE),IF(B21="E+",VLOOKUP(H21,'Tabela %'!$C$198:$G$212,5,FALSE),IF(B21="E-",VLOOKUP(H21,'Tabela %'!$C$213:$G$227,5,FALSE),0)))))))))))))))</f>
        <v>#N/A</v>
      </c>
      <c r="M21" s="26" t="str">
        <f t="shared" si="4"/>
        <v>#N/A</v>
      </c>
      <c r="N21" s="30"/>
      <c r="O21" s="31"/>
    </row>
    <row r="22" ht="15.75" customHeight="1">
      <c r="B22" s="26" t="str">
        <f>OFFSET(Equipes!D$2,MATCH(C22,Equipes!D$3:D$132,0),1)</f>
        <v>#N/A</v>
      </c>
      <c r="C22" s="27"/>
      <c r="D22" s="28" t="str">
        <f>IF(B22="A",VLOOKUP(H22,'Tabela %'!$C$3:$D$17,2,FALSE),IF(B22="A+",VLOOKUP(H22,'Tabela %'!$C$18:$D$32,2,FALSE),IF(B22="A-",VLOOKUP(H22,'Tabela %'!$C$33:$D$47,2,FALSE),IF(B22="B",VLOOKUP(H22,'Tabela %'!$C$48:$D$62,2,FALSE),IF(B22="B+",VLOOKUP(H22,'Tabela %'!$C$63:$D$77,2,FALSE),IF(B22="B-",VLOOKUP(H22,'Tabela %'!$C$78:$D$92,2,FALSE),IF(B22="C",VLOOKUP(H22,'Tabela %'!$C$93:$D$107,2,FALSE),IF(B22="C+",VLOOKUP(H22,'Tabela %'!$C$108:$D$122,2,FALSE),IF(B22="C-",VLOOKUP(H22,'Tabela %'!$C$123:$D$137,2,FALSE),IF(B22="D",VLOOKUP(H22,'Tabela %'!$C$138:$D$152,2,FALSE),IF(B22="D+",VLOOKUP(H22,'Tabela %'!$C$153:$D$167,2,FALSE),IF(B22="D-",VLOOKUP(H22,'Tabela %'!$C$168:$D$182,2,FALSE),IF(B22="E",VLOOKUP(H22,'Tabela %'!$C$183:$D$197,2,FALSE),IF(B22="E+",VLOOKUP(H22,'Tabela %'!$C$198:$D$212,2,FALSE),IF(B22="E-",VLOOKUP(H22,'Tabela %'!$C$213:$D$227,2,FALSE),0)))))))))))))))</f>
        <v>#N/A</v>
      </c>
      <c r="E22" s="28" t="str">
        <f>IF(B22="A",VLOOKUP(H22,'Tabela %'!$C$3:$E$17,3,FALSE),IF(B22="A+",VLOOKUP(H22,'Tabela %'!$C$18:$E$32,3,FALSE),IF(B22="A-",VLOOKUP(H22,'Tabela %'!$C$33:$E$47,3,FALSE),IF(B22="B",VLOOKUP(H22,'Tabela %'!$C$48:$E$62,3,FALSE),IF(B22="B+",VLOOKUP(H22,'Tabela %'!$C$63:$E$77,3,FALSE),IF(B22="B-",VLOOKUP(H22,'Tabela %'!$C$78:$E$92,3,FALSE),IF(B22="C",VLOOKUP(H22,'Tabela %'!$C$93:$E$107,3,FALSE),IF(B22="C+",VLOOKUP(H22,'Tabela %'!$C$108:$E$122,3,FALSE),IF(B22="C-",VLOOKUP(H22,'Tabela %'!$C$123:$E$137,3,FALSE),IF(B22="D",VLOOKUP(H22,'Tabela %'!$C$138:$E$152,3,FALSE),IF(B22="D+",VLOOKUP(H22,'Tabela %'!$C$153:$E$167,3,FALSE),IF(B22="D-",VLOOKUP(H22,'Tabela %'!$C$168:$E$182,3,FALSE),IF(B22="E",VLOOKUP(H22,'Tabela %'!$C$183:$E$197,3,FALSE),IF(B22="E+",VLOOKUP(H22,'Tabela %'!$C$198:$E$212,3,FALSE),IF(B22="E-",VLOOKUP(H22,'Tabela %'!$C$213:$E$227,3,FALSE),0)))))))))))))))</f>
        <v>#N/A</v>
      </c>
      <c r="F22" s="28" t="str">
        <f t="shared" si="2"/>
        <v>#N/A</v>
      </c>
      <c r="G22" s="27"/>
      <c r="H22" s="26" t="str">
        <f>OFFSET(Equipes!D$2,MATCH(G22,Equipes!D$3:D$132,0),1)</f>
        <v>#N/A</v>
      </c>
      <c r="I22" s="29" t="str">
        <f t="shared" ref="I22:K22" si="22">1/D22</f>
        <v>#N/A</v>
      </c>
      <c r="J22" s="29" t="str">
        <f t="shared" si="22"/>
        <v>#N/A</v>
      </c>
      <c r="K22" s="29" t="str">
        <f t="shared" si="22"/>
        <v>#N/A</v>
      </c>
      <c r="L22" s="26" t="str">
        <f>IF(B22="A",VLOOKUP(H22,'Tabela %'!$C$3:$G$17,5,FALSE),IF(B22="A+",VLOOKUP(H22,'Tabela %'!$C$18:$G$32,5,FALSE),IF(B22="A-",VLOOKUP(H22,'Tabela %'!$C$33:$G$47,5,FALSE),IF(B22="B",VLOOKUP(H22,'Tabela %'!$C$48:$G$62,5,FALSE),IF(B22="B+",VLOOKUP(H22,'Tabela %'!$C$63:$G$77,5,FALSE),IF(B22="B-",VLOOKUP(H22,'Tabela %'!$C$78:$G$92,5,FALSE),IF(B22="C",VLOOKUP(H22,'Tabela %'!$C$93:$G$107,5,FALSE),IF(B22="C+",VLOOKUP(H22,'Tabela %'!$C$108:$G$122,5,FALSE),IF(B22="C-",VLOOKUP(H22,'Tabela %'!$C$123:$G$137,5,FALSE),IF(B22="D",VLOOKUP(H22,'Tabela %'!$C$138:$G$152,5,FALSE),IF(B22="D+",VLOOKUP(H22,'Tabela %'!$C$153:$G$167,5,FALSE),IF(B22="D-",VLOOKUP(H22,'Tabela %'!$C$168:$G$182,5,FALSE),IF(B22="E",VLOOKUP(H22,'Tabela %'!$C$183:$G$197,5,FALSE),IF(B22="E+",VLOOKUP(H22,'Tabela %'!$C$198:$G$212,5,FALSE),IF(B22="E-",VLOOKUP(H22,'Tabela %'!$C$213:$G$227,5,FALSE),0)))))))))))))))</f>
        <v>#N/A</v>
      </c>
      <c r="M22" s="26" t="str">
        <f t="shared" si="4"/>
        <v>#N/A</v>
      </c>
      <c r="N22" s="30"/>
      <c r="O22" s="31"/>
    </row>
    <row r="23" ht="15.75" customHeight="1">
      <c r="B23" s="26" t="str">
        <f>OFFSET(Equipes!D$2,MATCH(C23,Equipes!D$3:D$132,0),1)</f>
        <v>#N/A</v>
      </c>
      <c r="C23" s="27"/>
      <c r="D23" s="28" t="str">
        <f>IF(B23="A",VLOOKUP(H23,'Tabela %'!$C$3:$D$17,2,FALSE),IF(B23="A+",VLOOKUP(H23,'Tabela %'!$C$18:$D$32,2,FALSE),IF(B23="A-",VLOOKUP(H23,'Tabela %'!$C$33:$D$47,2,FALSE),IF(B23="B",VLOOKUP(H23,'Tabela %'!$C$48:$D$62,2,FALSE),IF(B23="B+",VLOOKUP(H23,'Tabela %'!$C$63:$D$77,2,FALSE),IF(B23="B-",VLOOKUP(H23,'Tabela %'!$C$78:$D$92,2,FALSE),IF(B23="C",VLOOKUP(H23,'Tabela %'!$C$93:$D$107,2,FALSE),IF(B23="C+",VLOOKUP(H23,'Tabela %'!$C$108:$D$122,2,FALSE),IF(B23="C-",VLOOKUP(H23,'Tabela %'!$C$123:$D$137,2,FALSE),IF(B23="D",VLOOKUP(H23,'Tabela %'!$C$138:$D$152,2,FALSE),IF(B23="D+",VLOOKUP(H23,'Tabela %'!$C$153:$D$167,2,FALSE),IF(B23="D-",VLOOKUP(H23,'Tabela %'!$C$168:$D$182,2,FALSE),IF(B23="E",VLOOKUP(H23,'Tabela %'!$C$183:$D$197,2,FALSE),IF(B23="E+",VLOOKUP(H23,'Tabela %'!$C$198:$D$212,2,FALSE),IF(B23="E-",VLOOKUP(H23,'Tabela %'!$C$213:$D$227,2,FALSE),0)))))))))))))))</f>
        <v>#N/A</v>
      </c>
      <c r="E23" s="28" t="str">
        <f>IF(B23="A",VLOOKUP(H23,'Tabela %'!$C$3:$E$17,3,FALSE),IF(B23="A+",VLOOKUP(H23,'Tabela %'!$C$18:$E$32,3,FALSE),IF(B23="A-",VLOOKUP(H23,'Tabela %'!$C$33:$E$47,3,FALSE),IF(B23="B",VLOOKUP(H23,'Tabela %'!$C$48:$E$62,3,FALSE),IF(B23="B+",VLOOKUP(H23,'Tabela %'!$C$63:$E$77,3,FALSE),IF(B23="B-",VLOOKUP(H23,'Tabela %'!$C$78:$E$92,3,FALSE),IF(B23="C",VLOOKUP(H23,'Tabela %'!$C$93:$E$107,3,FALSE),IF(B23="C+",VLOOKUP(H23,'Tabela %'!$C$108:$E$122,3,FALSE),IF(B23="C-",VLOOKUP(H23,'Tabela %'!$C$123:$E$137,3,FALSE),IF(B23="D",VLOOKUP(H23,'Tabela %'!$C$138:$E$152,3,FALSE),IF(B23="D+",VLOOKUP(H23,'Tabela %'!$C$153:$E$167,3,FALSE),IF(B23="D-",VLOOKUP(H23,'Tabela %'!$C$168:$E$182,3,FALSE),IF(B23="E",VLOOKUP(H23,'Tabela %'!$C$183:$E$197,3,FALSE),IF(B23="E+",VLOOKUP(H23,'Tabela %'!$C$198:$E$212,3,FALSE),IF(B23="E-",VLOOKUP(H23,'Tabela %'!$C$213:$E$227,3,FALSE),0)))))))))))))))</f>
        <v>#N/A</v>
      </c>
      <c r="F23" s="28" t="str">
        <f t="shared" si="2"/>
        <v>#N/A</v>
      </c>
      <c r="G23" s="27"/>
      <c r="H23" s="26" t="str">
        <f>OFFSET(Equipes!D$2,MATCH(G23,Equipes!D$3:D$132,0),1)</f>
        <v>#N/A</v>
      </c>
      <c r="I23" s="29" t="str">
        <f t="shared" ref="I23:K23" si="23">1/D23</f>
        <v>#N/A</v>
      </c>
      <c r="J23" s="29" t="str">
        <f t="shared" si="23"/>
        <v>#N/A</v>
      </c>
      <c r="K23" s="29" t="str">
        <f t="shared" si="23"/>
        <v>#N/A</v>
      </c>
      <c r="L23" s="26" t="str">
        <f>IF(B23="A",VLOOKUP(H23,'Tabela %'!$C$3:$G$17,5,FALSE),IF(B23="A+",VLOOKUP(H23,'Tabela %'!$C$18:$G$32,5,FALSE),IF(B23="A-",VLOOKUP(H23,'Tabela %'!$C$33:$G$47,5,FALSE),IF(B23="B",VLOOKUP(H23,'Tabela %'!$C$48:$G$62,5,FALSE),IF(B23="B+",VLOOKUP(H23,'Tabela %'!$C$63:$G$77,5,FALSE),IF(B23="B-",VLOOKUP(H23,'Tabela %'!$C$78:$G$92,5,FALSE),IF(B23="C",VLOOKUP(H23,'Tabela %'!$C$93:$G$107,5,FALSE),IF(B23="C+",VLOOKUP(H23,'Tabela %'!$C$108:$G$122,5,FALSE),IF(B23="C-",VLOOKUP(H23,'Tabela %'!$C$123:$G$137,5,FALSE),IF(B23="D",VLOOKUP(H23,'Tabela %'!$C$138:$G$152,5,FALSE),IF(B23="D+",VLOOKUP(H23,'Tabela %'!$C$153:$G$167,5,FALSE),IF(B23="D-",VLOOKUP(H23,'Tabela %'!$C$168:$G$182,5,FALSE),IF(B23="E",VLOOKUP(H23,'Tabela %'!$C$183:$G$197,5,FALSE),IF(B23="E+",VLOOKUP(H23,'Tabela %'!$C$198:$G$212,5,FALSE),IF(B23="E-",VLOOKUP(H23,'Tabela %'!$C$213:$G$227,5,FALSE),0)))))))))))))))</f>
        <v>#N/A</v>
      </c>
      <c r="M23" s="26" t="str">
        <f t="shared" si="4"/>
        <v>#N/A</v>
      </c>
      <c r="N23" s="30"/>
      <c r="O23" s="31"/>
    </row>
    <row r="24" ht="15.75" customHeight="1">
      <c r="B24" s="26" t="str">
        <f>OFFSET(Equipes!D$2,MATCH(C24,Equipes!D$3:D$132,0),1)</f>
        <v>#N/A</v>
      </c>
      <c r="C24" s="27"/>
      <c r="D24" s="28" t="str">
        <f>IF(B24="A",VLOOKUP(H24,'Tabela %'!$C$3:$D$17,2,FALSE),IF(B24="A+",VLOOKUP(H24,'Tabela %'!$C$18:$D$32,2,FALSE),IF(B24="A-",VLOOKUP(H24,'Tabela %'!$C$33:$D$47,2,FALSE),IF(B24="B",VLOOKUP(H24,'Tabela %'!$C$48:$D$62,2,FALSE),IF(B24="B+",VLOOKUP(H24,'Tabela %'!$C$63:$D$77,2,FALSE),IF(B24="B-",VLOOKUP(H24,'Tabela %'!$C$78:$D$92,2,FALSE),IF(B24="C",VLOOKUP(H24,'Tabela %'!$C$93:$D$107,2,FALSE),IF(B24="C+",VLOOKUP(H24,'Tabela %'!$C$108:$D$122,2,FALSE),IF(B24="C-",VLOOKUP(H24,'Tabela %'!$C$123:$D$137,2,FALSE),IF(B24="D",VLOOKUP(H24,'Tabela %'!$C$138:$D$152,2,FALSE),IF(B24="D+",VLOOKUP(H24,'Tabela %'!$C$153:$D$167,2,FALSE),IF(B24="D-",VLOOKUP(H24,'Tabela %'!$C$168:$D$182,2,FALSE),IF(B24="E",VLOOKUP(H24,'Tabela %'!$C$183:$D$197,2,FALSE),IF(B24="E+",VLOOKUP(H24,'Tabela %'!$C$198:$D$212,2,FALSE),IF(B24="E-",VLOOKUP(H24,'Tabela %'!$C$213:$D$227,2,FALSE),0)))))))))))))))</f>
        <v>#N/A</v>
      </c>
      <c r="E24" s="28" t="str">
        <f>IF(B24="A",VLOOKUP(H24,'Tabela %'!$C$3:$E$17,3,FALSE),IF(B24="A+",VLOOKUP(H24,'Tabela %'!$C$18:$E$32,3,FALSE),IF(B24="A-",VLOOKUP(H24,'Tabela %'!$C$33:$E$47,3,FALSE),IF(B24="B",VLOOKUP(H24,'Tabela %'!$C$48:$E$62,3,FALSE),IF(B24="B+",VLOOKUP(H24,'Tabela %'!$C$63:$E$77,3,FALSE),IF(B24="B-",VLOOKUP(H24,'Tabela %'!$C$78:$E$92,3,FALSE),IF(B24="C",VLOOKUP(H24,'Tabela %'!$C$93:$E$107,3,FALSE),IF(B24="C+",VLOOKUP(H24,'Tabela %'!$C$108:$E$122,3,FALSE),IF(B24="C-",VLOOKUP(H24,'Tabela %'!$C$123:$E$137,3,FALSE),IF(B24="D",VLOOKUP(H24,'Tabela %'!$C$138:$E$152,3,FALSE),IF(B24="D+",VLOOKUP(H24,'Tabela %'!$C$153:$E$167,3,FALSE),IF(B24="D-",VLOOKUP(H24,'Tabela %'!$C$168:$E$182,3,FALSE),IF(B24="E",VLOOKUP(H24,'Tabela %'!$C$183:$E$197,3,FALSE),IF(B24="E+",VLOOKUP(H24,'Tabela %'!$C$198:$E$212,3,FALSE),IF(B24="E-",VLOOKUP(H24,'Tabela %'!$C$213:$E$227,3,FALSE),0)))))))))))))))</f>
        <v>#N/A</v>
      </c>
      <c r="F24" s="28" t="str">
        <f t="shared" si="2"/>
        <v>#N/A</v>
      </c>
      <c r="G24" s="27"/>
      <c r="H24" s="26" t="str">
        <f>OFFSET(Equipes!D$2,MATCH(G24,Equipes!D$3:D$132,0),1)</f>
        <v>#N/A</v>
      </c>
      <c r="I24" s="29" t="str">
        <f t="shared" ref="I24:K24" si="24">1/D24</f>
        <v>#N/A</v>
      </c>
      <c r="J24" s="29" t="str">
        <f t="shared" si="24"/>
        <v>#N/A</v>
      </c>
      <c r="K24" s="29" t="str">
        <f t="shared" si="24"/>
        <v>#N/A</v>
      </c>
      <c r="L24" s="26" t="str">
        <f>IF(B24="A",VLOOKUP(H24,'Tabela %'!$C$3:$G$17,5,FALSE),IF(B24="A+",VLOOKUP(H24,'Tabela %'!$C$18:$G$32,5,FALSE),IF(B24="A-",VLOOKUP(H24,'Tabela %'!$C$33:$G$47,5,FALSE),IF(B24="B",VLOOKUP(H24,'Tabela %'!$C$48:$G$62,5,FALSE),IF(B24="B+",VLOOKUP(H24,'Tabela %'!$C$63:$G$77,5,FALSE),IF(B24="B-",VLOOKUP(H24,'Tabela %'!$C$78:$G$92,5,FALSE),IF(B24="C",VLOOKUP(H24,'Tabela %'!$C$93:$G$107,5,FALSE),IF(B24="C+",VLOOKUP(H24,'Tabela %'!$C$108:$G$122,5,FALSE),IF(B24="C-",VLOOKUP(H24,'Tabela %'!$C$123:$G$137,5,FALSE),IF(B24="D",VLOOKUP(H24,'Tabela %'!$C$138:$G$152,5,FALSE),IF(B24="D+",VLOOKUP(H24,'Tabela %'!$C$153:$G$167,5,FALSE),IF(B24="D-",VLOOKUP(H24,'Tabela %'!$C$168:$G$182,5,FALSE),IF(B24="E",VLOOKUP(H24,'Tabela %'!$C$183:$G$197,5,FALSE),IF(B24="E+",VLOOKUP(H24,'Tabela %'!$C$198:$G$212,5,FALSE),IF(B24="E-",VLOOKUP(H24,'Tabela %'!$C$213:$G$227,5,FALSE),0)))))))))))))))</f>
        <v>#N/A</v>
      </c>
      <c r="M24" s="26" t="str">
        <f t="shared" si="4"/>
        <v>#N/A</v>
      </c>
      <c r="N24" s="30"/>
      <c r="O24" s="31"/>
    </row>
    <row r="25" ht="15.75" customHeight="1">
      <c r="B25" s="26" t="str">
        <f>OFFSET(Equipes!D$2,MATCH(C25,Equipes!D$3:D$132,0),1)</f>
        <v>#N/A</v>
      </c>
      <c r="C25" s="27"/>
      <c r="D25" s="28" t="str">
        <f>IF(B25="A",VLOOKUP(H25,'Tabela %'!$C$3:$D$17,2,FALSE),IF(B25="A+",VLOOKUP(H25,'Tabela %'!$C$18:$D$32,2,FALSE),IF(B25="A-",VLOOKUP(H25,'Tabela %'!$C$33:$D$47,2,FALSE),IF(B25="B",VLOOKUP(H25,'Tabela %'!$C$48:$D$62,2,FALSE),IF(B25="B+",VLOOKUP(H25,'Tabela %'!$C$63:$D$77,2,FALSE),IF(B25="B-",VLOOKUP(H25,'Tabela %'!$C$78:$D$92,2,FALSE),IF(B25="C",VLOOKUP(H25,'Tabela %'!$C$93:$D$107,2,FALSE),IF(B25="C+",VLOOKUP(H25,'Tabela %'!$C$108:$D$122,2,FALSE),IF(B25="C-",VLOOKUP(H25,'Tabela %'!$C$123:$D$137,2,FALSE),IF(B25="D",VLOOKUP(H25,'Tabela %'!$C$138:$D$152,2,FALSE),IF(B25="D+",VLOOKUP(H25,'Tabela %'!$C$153:$D$167,2,FALSE),IF(B25="D-",VLOOKUP(H25,'Tabela %'!$C$168:$D$182,2,FALSE),IF(B25="E",VLOOKUP(H25,'Tabela %'!$C$183:$D$197,2,FALSE),IF(B25="E+",VLOOKUP(H25,'Tabela %'!$C$198:$D$212,2,FALSE),IF(B25="E-",VLOOKUP(H25,'Tabela %'!$C$213:$D$227,2,FALSE),0)))))))))))))))</f>
        <v>#N/A</v>
      </c>
      <c r="E25" s="28" t="str">
        <f>IF(B25="A",VLOOKUP(H25,'Tabela %'!$C$3:$E$17,3,FALSE),IF(B25="A+",VLOOKUP(H25,'Tabela %'!$C$18:$E$32,3,FALSE),IF(B25="A-",VLOOKUP(H25,'Tabela %'!$C$33:$E$47,3,FALSE),IF(B25="B",VLOOKUP(H25,'Tabela %'!$C$48:$E$62,3,FALSE),IF(B25="B+",VLOOKUP(H25,'Tabela %'!$C$63:$E$77,3,FALSE),IF(B25="B-",VLOOKUP(H25,'Tabela %'!$C$78:$E$92,3,FALSE),IF(B25="C",VLOOKUP(H25,'Tabela %'!$C$93:$E$107,3,FALSE),IF(B25="C+",VLOOKUP(H25,'Tabela %'!$C$108:$E$122,3,FALSE),IF(B25="C-",VLOOKUP(H25,'Tabela %'!$C$123:$E$137,3,FALSE),IF(B25="D",VLOOKUP(H25,'Tabela %'!$C$138:$E$152,3,FALSE),IF(B25="D+",VLOOKUP(H25,'Tabela %'!$C$153:$E$167,3,FALSE),IF(B25="D-",VLOOKUP(H25,'Tabela %'!$C$168:$E$182,3,FALSE),IF(B25="E",VLOOKUP(H25,'Tabela %'!$C$183:$E$197,3,FALSE),IF(B25="E+",VLOOKUP(H25,'Tabela %'!$C$198:$E$212,3,FALSE),IF(B25="E-",VLOOKUP(H25,'Tabela %'!$C$213:$E$227,3,FALSE),0)))))))))))))))</f>
        <v>#N/A</v>
      </c>
      <c r="F25" s="28" t="str">
        <f t="shared" si="2"/>
        <v>#N/A</v>
      </c>
      <c r="G25" s="27"/>
      <c r="H25" s="26" t="str">
        <f>OFFSET(Equipes!D$2,MATCH(G25,Equipes!D$3:D$132,0),1)</f>
        <v>#N/A</v>
      </c>
      <c r="I25" s="29" t="str">
        <f t="shared" ref="I25:K25" si="25">1/D25</f>
        <v>#N/A</v>
      </c>
      <c r="J25" s="29" t="str">
        <f t="shared" si="25"/>
        <v>#N/A</v>
      </c>
      <c r="K25" s="29" t="str">
        <f t="shared" si="25"/>
        <v>#N/A</v>
      </c>
      <c r="L25" s="26" t="str">
        <f>IF(B25="A",VLOOKUP(H25,'Tabela %'!$C$3:$G$17,5,FALSE),IF(B25="A+",VLOOKUP(H25,'Tabela %'!$C$18:$G$32,5,FALSE),IF(B25="A-",VLOOKUP(H25,'Tabela %'!$C$33:$G$47,5,FALSE),IF(B25="B",VLOOKUP(H25,'Tabela %'!$C$48:$G$62,5,FALSE),IF(B25="B+",VLOOKUP(H25,'Tabela %'!$C$63:$G$77,5,FALSE),IF(B25="B-",VLOOKUP(H25,'Tabela %'!$C$78:$G$92,5,FALSE),IF(B25="C",VLOOKUP(H25,'Tabela %'!$C$93:$G$107,5,FALSE),IF(B25="C+",VLOOKUP(H25,'Tabela %'!$C$108:$G$122,5,FALSE),IF(B25="C-",VLOOKUP(H25,'Tabela %'!$C$123:$G$137,5,FALSE),IF(B25="D",VLOOKUP(H25,'Tabela %'!$C$138:$G$152,5,FALSE),IF(B25="D+",VLOOKUP(H25,'Tabela %'!$C$153:$G$167,5,FALSE),IF(B25="D-",VLOOKUP(H25,'Tabela %'!$C$168:$G$182,5,FALSE),IF(B25="E",VLOOKUP(H25,'Tabela %'!$C$183:$G$197,5,FALSE),IF(B25="E+",VLOOKUP(H25,'Tabela %'!$C$198:$G$212,5,FALSE),IF(B25="E-",VLOOKUP(H25,'Tabela %'!$C$213:$G$227,5,FALSE),0)))))))))))))))</f>
        <v>#N/A</v>
      </c>
      <c r="M25" s="26" t="str">
        <f t="shared" si="4"/>
        <v>#N/A</v>
      </c>
      <c r="N25" s="30"/>
      <c r="O25" s="31"/>
    </row>
    <row r="26" ht="15.75" customHeight="1">
      <c r="B26" s="26" t="str">
        <f>OFFSET(Equipes!D$2,MATCH(C26,Equipes!D$3:D$132,0),1)</f>
        <v>#N/A</v>
      </c>
      <c r="C26" s="27"/>
      <c r="D26" s="28" t="str">
        <f>IF(B26="A",VLOOKUP(H26,'Tabela %'!$C$3:$D$17,2,FALSE),IF(B26="A+",VLOOKUP(H26,'Tabela %'!$C$18:$D$32,2,FALSE),IF(B26="A-",VLOOKUP(H26,'Tabela %'!$C$33:$D$47,2,FALSE),IF(B26="B",VLOOKUP(H26,'Tabela %'!$C$48:$D$62,2,FALSE),IF(B26="B+",VLOOKUP(H26,'Tabela %'!$C$63:$D$77,2,FALSE),IF(B26="B-",VLOOKUP(H26,'Tabela %'!$C$78:$D$92,2,FALSE),IF(B26="C",VLOOKUP(H26,'Tabela %'!$C$93:$D$107,2,FALSE),IF(B26="C+",VLOOKUP(H26,'Tabela %'!$C$108:$D$122,2,FALSE),IF(B26="C-",VLOOKUP(H26,'Tabela %'!$C$123:$D$137,2,FALSE),IF(B26="D",VLOOKUP(H26,'Tabela %'!$C$138:$D$152,2,FALSE),IF(B26="D+",VLOOKUP(H26,'Tabela %'!$C$153:$D$167,2,FALSE),IF(B26="D-",VLOOKUP(H26,'Tabela %'!$C$168:$D$182,2,FALSE),IF(B26="E",VLOOKUP(H26,'Tabela %'!$C$183:$D$197,2,FALSE),IF(B26="E+",VLOOKUP(H26,'Tabela %'!$C$198:$D$212,2,FALSE),IF(B26="E-",VLOOKUP(H26,'Tabela %'!$C$213:$D$227,2,FALSE),0)))))))))))))))</f>
        <v>#N/A</v>
      </c>
      <c r="E26" s="28" t="str">
        <f>IF(B26="A",VLOOKUP(H26,'Tabela %'!$C$3:$E$17,3,FALSE),IF(B26="A+",VLOOKUP(H26,'Tabela %'!$C$18:$E$32,3,FALSE),IF(B26="A-",VLOOKUP(H26,'Tabela %'!$C$33:$E$47,3,FALSE),IF(B26="B",VLOOKUP(H26,'Tabela %'!$C$48:$E$62,3,FALSE),IF(B26="B+",VLOOKUP(H26,'Tabela %'!$C$63:$E$77,3,FALSE),IF(B26="B-",VLOOKUP(H26,'Tabela %'!$C$78:$E$92,3,FALSE),IF(B26="C",VLOOKUP(H26,'Tabela %'!$C$93:$E$107,3,FALSE),IF(B26="C+",VLOOKUP(H26,'Tabela %'!$C$108:$E$122,3,FALSE),IF(B26="C-",VLOOKUP(H26,'Tabela %'!$C$123:$E$137,3,FALSE),IF(B26="D",VLOOKUP(H26,'Tabela %'!$C$138:$E$152,3,FALSE),IF(B26="D+",VLOOKUP(H26,'Tabela %'!$C$153:$E$167,3,FALSE),IF(B26="D-",VLOOKUP(H26,'Tabela %'!$C$168:$E$182,3,FALSE),IF(B26="E",VLOOKUP(H26,'Tabela %'!$C$183:$E$197,3,FALSE),IF(B26="E+",VLOOKUP(H26,'Tabela %'!$C$198:$E$212,3,FALSE),IF(B26="E-",VLOOKUP(H26,'Tabela %'!$C$213:$E$227,3,FALSE),0)))))))))))))))</f>
        <v>#N/A</v>
      </c>
      <c r="F26" s="28" t="str">
        <f t="shared" si="2"/>
        <v>#N/A</v>
      </c>
      <c r="G26" s="27"/>
      <c r="H26" s="26" t="str">
        <f>OFFSET(Equipes!D$2,MATCH(G26,Equipes!D$3:D$132,0),1)</f>
        <v>#N/A</v>
      </c>
      <c r="I26" s="29" t="str">
        <f t="shared" ref="I26:K26" si="26">1/D26</f>
        <v>#N/A</v>
      </c>
      <c r="J26" s="29" t="str">
        <f t="shared" si="26"/>
        <v>#N/A</v>
      </c>
      <c r="K26" s="29" t="str">
        <f t="shared" si="26"/>
        <v>#N/A</v>
      </c>
      <c r="L26" s="26" t="str">
        <f>IF(B26="A",VLOOKUP(H26,'Tabela %'!$C$3:$G$17,5,FALSE),IF(B26="A+",VLOOKUP(H26,'Tabela %'!$C$18:$G$32,5,FALSE),IF(B26="A-",VLOOKUP(H26,'Tabela %'!$C$33:$G$47,5,FALSE),IF(B26="B",VLOOKUP(H26,'Tabela %'!$C$48:$G$62,5,FALSE),IF(B26="B+",VLOOKUP(H26,'Tabela %'!$C$63:$G$77,5,FALSE),IF(B26="B-",VLOOKUP(H26,'Tabela %'!$C$78:$G$92,5,FALSE),IF(B26="C",VLOOKUP(H26,'Tabela %'!$C$93:$G$107,5,FALSE),IF(B26="C+",VLOOKUP(H26,'Tabela %'!$C$108:$G$122,5,FALSE),IF(B26="C-",VLOOKUP(H26,'Tabela %'!$C$123:$G$137,5,FALSE),IF(B26="D",VLOOKUP(H26,'Tabela %'!$C$138:$G$152,5,FALSE),IF(B26="D+",VLOOKUP(H26,'Tabela %'!$C$153:$G$167,5,FALSE),IF(B26="D-",VLOOKUP(H26,'Tabela %'!$C$168:$G$182,5,FALSE),IF(B26="E",VLOOKUP(H26,'Tabela %'!$C$183:$G$197,5,FALSE),IF(B26="E+",VLOOKUP(H26,'Tabela %'!$C$198:$G$212,5,FALSE),IF(B26="E-",VLOOKUP(H26,'Tabela %'!$C$213:$G$227,5,FALSE),0)))))))))))))))</f>
        <v>#N/A</v>
      </c>
      <c r="M26" s="26" t="str">
        <f t="shared" si="4"/>
        <v>#N/A</v>
      </c>
      <c r="N26" s="30"/>
      <c r="O26" s="31"/>
    </row>
    <row r="27" ht="15.75" customHeight="1">
      <c r="B27" s="26" t="str">
        <f>OFFSET(Equipes!D$2,MATCH(C27,Equipes!D$3:D$132,0),1)</f>
        <v>#N/A</v>
      </c>
      <c r="C27" s="27"/>
      <c r="D27" s="28" t="str">
        <f>IF(B27="A",VLOOKUP(H27,'Tabela %'!$C$3:$D$17,2,FALSE),IF(B27="A+",VLOOKUP(H27,'Tabela %'!$C$18:$D$32,2,FALSE),IF(B27="A-",VLOOKUP(H27,'Tabela %'!$C$33:$D$47,2,FALSE),IF(B27="B",VLOOKUP(H27,'Tabela %'!$C$48:$D$62,2,FALSE),IF(B27="B+",VLOOKUP(H27,'Tabela %'!$C$63:$D$77,2,FALSE),IF(B27="B-",VLOOKUP(H27,'Tabela %'!$C$78:$D$92,2,FALSE),IF(B27="C",VLOOKUP(H27,'Tabela %'!$C$93:$D$107,2,FALSE),IF(B27="C+",VLOOKUP(H27,'Tabela %'!$C$108:$D$122,2,FALSE),IF(B27="C-",VLOOKUP(H27,'Tabela %'!$C$123:$D$137,2,FALSE),IF(B27="D",VLOOKUP(H27,'Tabela %'!$C$138:$D$152,2,FALSE),IF(B27="D+",VLOOKUP(H27,'Tabela %'!$C$153:$D$167,2,FALSE),IF(B27="D-",VLOOKUP(H27,'Tabela %'!$C$168:$D$182,2,FALSE),IF(B27="E",VLOOKUP(H27,'Tabela %'!$C$183:$D$197,2,FALSE),IF(B27="E+",VLOOKUP(H27,'Tabela %'!$C$198:$D$212,2,FALSE),IF(B27="E-",VLOOKUP(H27,'Tabela %'!$C$213:$D$227,2,FALSE),0)))))))))))))))</f>
        <v>#N/A</v>
      </c>
      <c r="E27" s="28" t="str">
        <f>IF(B27="A",VLOOKUP(H27,'Tabela %'!$C$3:$E$17,3,FALSE),IF(B27="A+",VLOOKUP(H27,'Tabela %'!$C$18:$E$32,3,FALSE),IF(B27="A-",VLOOKUP(H27,'Tabela %'!$C$33:$E$47,3,FALSE),IF(B27="B",VLOOKUP(H27,'Tabela %'!$C$48:$E$62,3,FALSE),IF(B27="B+",VLOOKUP(H27,'Tabela %'!$C$63:$E$77,3,FALSE),IF(B27="B-",VLOOKUP(H27,'Tabela %'!$C$78:$E$92,3,FALSE),IF(B27="C",VLOOKUP(H27,'Tabela %'!$C$93:$E$107,3,FALSE),IF(B27="C+",VLOOKUP(H27,'Tabela %'!$C$108:$E$122,3,FALSE),IF(B27="C-",VLOOKUP(H27,'Tabela %'!$C$123:$E$137,3,FALSE),IF(B27="D",VLOOKUP(H27,'Tabela %'!$C$138:$E$152,3,FALSE),IF(B27="D+",VLOOKUP(H27,'Tabela %'!$C$153:$E$167,3,FALSE),IF(B27="D-",VLOOKUP(H27,'Tabela %'!$C$168:$E$182,3,FALSE),IF(B27="E",VLOOKUP(H27,'Tabela %'!$C$183:$E$197,3,FALSE),IF(B27="E+",VLOOKUP(H27,'Tabela %'!$C$198:$E$212,3,FALSE),IF(B27="E-",VLOOKUP(H27,'Tabela %'!$C$213:$E$227,3,FALSE),0)))))))))))))))</f>
        <v>#N/A</v>
      </c>
      <c r="F27" s="28" t="str">
        <f t="shared" si="2"/>
        <v>#N/A</v>
      </c>
      <c r="G27" s="27"/>
      <c r="H27" s="26" t="str">
        <f>OFFSET(Equipes!D$2,MATCH(G27,Equipes!D$3:D$132,0),1)</f>
        <v>#N/A</v>
      </c>
      <c r="I27" s="29" t="str">
        <f t="shared" ref="I27:K27" si="27">1/D27</f>
        <v>#N/A</v>
      </c>
      <c r="J27" s="29" t="str">
        <f t="shared" si="27"/>
        <v>#N/A</v>
      </c>
      <c r="K27" s="29" t="str">
        <f t="shared" si="27"/>
        <v>#N/A</v>
      </c>
      <c r="L27" s="26" t="str">
        <f>IF(B27="A",VLOOKUP(H27,'Tabela %'!$C$3:$G$17,5,FALSE),IF(B27="A+",VLOOKUP(H27,'Tabela %'!$C$18:$G$32,5,FALSE),IF(B27="A-",VLOOKUP(H27,'Tabela %'!$C$33:$G$47,5,FALSE),IF(B27="B",VLOOKUP(H27,'Tabela %'!$C$48:$G$62,5,FALSE),IF(B27="B+",VLOOKUP(H27,'Tabela %'!$C$63:$G$77,5,FALSE),IF(B27="B-",VLOOKUP(H27,'Tabela %'!$C$78:$G$92,5,FALSE),IF(B27="C",VLOOKUP(H27,'Tabela %'!$C$93:$G$107,5,FALSE),IF(B27="C+",VLOOKUP(H27,'Tabela %'!$C$108:$G$122,5,FALSE),IF(B27="C-",VLOOKUP(H27,'Tabela %'!$C$123:$G$137,5,FALSE),IF(B27="D",VLOOKUP(H27,'Tabela %'!$C$138:$G$152,5,FALSE),IF(B27="D+",VLOOKUP(H27,'Tabela %'!$C$153:$G$167,5,FALSE),IF(B27="D-",VLOOKUP(H27,'Tabela %'!$C$168:$G$182,5,FALSE),IF(B27="E",VLOOKUP(H27,'Tabela %'!$C$183:$G$197,5,FALSE),IF(B27="E+",VLOOKUP(H27,'Tabela %'!$C$198:$G$212,5,FALSE),IF(B27="E-",VLOOKUP(H27,'Tabela %'!$C$213:$G$227,5,FALSE),0)))))))))))))))</f>
        <v>#N/A</v>
      </c>
      <c r="M27" s="26" t="str">
        <f t="shared" si="4"/>
        <v>#N/A</v>
      </c>
      <c r="N27" s="30"/>
      <c r="O27" s="31"/>
    </row>
    <row r="28" ht="15.75" customHeight="1">
      <c r="B28" s="26" t="str">
        <f>OFFSET(Equipes!D$2,MATCH(C28,Equipes!D$3:D$132,0),1)</f>
        <v>#N/A</v>
      </c>
      <c r="C28" s="27"/>
      <c r="D28" s="28" t="str">
        <f>IF(B28="A",VLOOKUP(H28,'Tabela %'!$C$3:$D$17,2,FALSE),IF(B28="A+",VLOOKUP(H28,'Tabela %'!$C$18:$D$32,2,FALSE),IF(B28="A-",VLOOKUP(H28,'Tabela %'!$C$33:$D$47,2,FALSE),IF(B28="B",VLOOKUP(H28,'Tabela %'!$C$48:$D$62,2,FALSE),IF(B28="B+",VLOOKUP(H28,'Tabela %'!$C$63:$D$77,2,FALSE),IF(B28="B-",VLOOKUP(H28,'Tabela %'!$C$78:$D$92,2,FALSE),IF(B28="C",VLOOKUP(H28,'Tabela %'!$C$93:$D$107,2,FALSE),IF(B28="C+",VLOOKUP(H28,'Tabela %'!$C$108:$D$122,2,FALSE),IF(B28="C-",VLOOKUP(H28,'Tabela %'!$C$123:$D$137,2,FALSE),IF(B28="D",VLOOKUP(H28,'Tabela %'!$C$138:$D$152,2,FALSE),IF(B28="D+",VLOOKUP(H28,'Tabela %'!$C$153:$D$167,2,FALSE),IF(B28="D-",VLOOKUP(H28,'Tabela %'!$C$168:$D$182,2,FALSE),IF(B28="E",VLOOKUP(H28,'Tabela %'!$C$183:$D$197,2,FALSE),IF(B28="E+",VLOOKUP(H28,'Tabela %'!$C$198:$D$212,2,FALSE),IF(B28="E-",VLOOKUP(H28,'Tabela %'!$C$213:$D$227,2,FALSE),0)))))))))))))))</f>
        <v>#N/A</v>
      </c>
      <c r="E28" s="28" t="str">
        <f>IF(B28="A",VLOOKUP(H28,'Tabela %'!$C$3:$E$17,3,FALSE),IF(B28="A+",VLOOKUP(H28,'Tabela %'!$C$18:$E$32,3,FALSE),IF(B28="A-",VLOOKUP(H28,'Tabela %'!$C$33:$E$47,3,FALSE),IF(B28="B",VLOOKUP(H28,'Tabela %'!$C$48:$E$62,3,FALSE),IF(B28="B+",VLOOKUP(H28,'Tabela %'!$C$63:$E$77,3,FALSE),IF(B28="B-",VLOOKUP(H28,'Tabela %'!$C$78:$E$92,3,FALSE),IF(B28="C",VLOOKUP(H28,'Tabela %'!$C$93:$E$107,3,FALSE),IF(B28="C+",VLOOKUP(H28,'Tabela %'!$C$108:$E$122,3,FALSE),IF(B28="C-",VLOOKUP(H28,'Tabela %'!$C$123:$E$137,3,FALSE),IF(B28="D",VLOOKUP(H28,'Tabela %'!$C$138:$E$152,3,FALSE),IF(B28="D+",VLOOKUP(H28,'Tabela %'!$C$153:$E$167,3,FALSE),IF(B28="D-",VLOOKUP(H28,'Tabela %'!$C$168:$E$182,3,FALSE),IF(B28="E",VLOOKUP(H28,'Tabela %'!$C$183:$E$197,3,FALSE),IF(B28="E+",VLOOKUP(H28,'Tabela %'!$C$198:$E$212,3,FALSE),IF(B28="E-",VLOOKUP(H28,'Tabela %'!$C$213:$E$227,3,FALSE),0)))))))))))))))</f>
        <v>#N/A</v>
      </c>
      <c r="F28" s="28" t="str">
        <f t="shared" si="2"/>
        <v>#N/A</v>
      </c>
      <c r="G28" s="27"/>
      <c r="H28" s="26" t="str">
        <f>OFFSET(Equipes!D$2,MATCH(G28,Equipes!D$3:D$132,0),1)</f>
        <v>#N/A</v>
      </c>
      <c r="I28" s="29" t="str">
        <f t="shared" ref="I28:K28" si="28">1/D28</f>
        <v>#N/A</v>
      </c>
      <c r="J28" s="29" t="str">
        <f t="shared" si="28"/>
        <v>#N/A</v>
      </c>
      <c r="K28" s="29" t="str">
        <f t="shared" si="28"/>
        <v>#N/A</v>
      </c>
      <c r="L28" s="26" t="str">
        <f>IF(B28="A",VLOOKUP(H28,'Tabela %'!$C$3:$G$17,5,FALSE),IF(B28="A+",VLOOKUP(H28,'Tabela %'!$C$18:$G$32,5,FALSE),IF(B28="A-",VLOOKUP(H28,'Tabela %'!$C$33:$G$47,5,FALSE),IF(B28="B",VLOOKUP(H28,'Tabela %'!$C$48:$G$62,5,FALSE),IF(B28="B+",VLOOKUP(H28,'Tabela %'!$C$63:$G$77,5,FALSE),IF(B28="B-",VLOOKUP(H28,'Tabela %'!$C$78:$G$92,5,FALSE),IF(B28="C",VLOOKUP(H28,'Tabela %'!$C$93:$G$107,5,FALSE),IF(B28="C+",VLOOKUP(H28,'Tabela %'!$C$108:$G$122,5,FALSE),IF(B28="C-",VLOOKUP(H28,'Tabela %'!$C$123:$G$137,5,FALSE),IF(B28="D",VLOOKUP(H28,'Tabela %'!$C$138:$G$152,5,FALSE),IF(B28="D+",VLOOKUP(H28,'Tabela %'!$C$153:$G$167,5,FALSE),IF(B28="D-",VLOOKUP(H28,'Tabela %'!$C$168:$G$182,5,FALSE),IF(B28="E",VLOOKUP(H28,'Tabela %'!$C$183:$G$197,5,FALSE),IF(B28="E+",VLOOKUP(H28,'Tabela %'!$C$198:$G$212,5,FALSE),IF(B28="E-",VLOOKUP(H28,'Tabela %'!$C$213:$G$227,5,FALSE),0)))))))))))))))</f>
        <v>#N/A</v>
      </c>
      <c r="M28" s="26" t="str">
        <f t="shared" si="4"/>
        <v>#N/A</v>
      </c>
      <c r="N28" s="30"/>
      <c r="O28" s="31"/>
    </row>
    <row r="29" ht="15.75" customHeight="1">
      <c r="B29" s="26" t="str">
        <f>OFFSET(Equipes!D$2,MATCH(C29,Equipes!D$3:D$132,0),1)</f>
        <v>#N/A</v>
      </c>
      <c r="C29" s="27"/>
      <c r="D29" s="28" t="str">
        <f>IF(B29="A",VLOOKUP(H29,'Tabela %'!$C$3:$D$17,2,FALSE),IF(B29="A+",VLOOKUP(H29,'Tabela %'!$C$18:$D$32,2,FALSE),IF(B29="A-",VLOOKUP(H29,'Tabela %'!$C$33:$D$47,2,FALSE),IF(B29="B",VLOOKUP(H29,'Tabela %'!$C$48:$D$62,2,FALSE),IF(B29="B+",VLOOKUP(H29,'Tabela %'!$C$63:$D$77,2,FALSE),IF(B29="B-",VLOOKUP(H29,'Tabela %'!$C$78:$D$92,2,FALSE),IF(B29="C",VLOOKUP(H29,'Tabela %'!$C$93:$D$107,2,FALSE),IF(B29="C+",VLOOKUP(H29,'Tabela %'!$C$108:$D$122,2,FALSE),IF(B29="C-",VLOOKUP(H29,'Tabela %'!$C$123:$D$137,2,FALSE),IF(B29="D",VLOOKUP(H29,'Tabela %'!$C$138:$D$152,2,FALSE),IF(B29="D+",VLOOKUP(H29,'Tabela %'!$C$153:$D$167,2,FALSE),IF(B29="D-",VLOOKUP(H29,'Tabela %'!$C$168:$D$182,2,FALSE),IF(B29="E",VLOOKUP(H29,'Tabela %'!$C$183:$D$197,2,FALSE),IF(B29="E+",VLOOKUP(H29,'Tabela %'!$C$198:$D$212,2,FALSE),IF(B29="E-",VLOOKUP(H29,'Tabela %'!$C$213:$D$227,2,FALSE),0)))))))))))))))</f>
        <v>#N/A</v>
      </c>
      <c r="E29" s="28" t="str">
        <f>IF(B29="A",VLOOKUP(H29,'Tabela %'!$C$3:$E$17,3,FALSE),IF(B29="A+",VLOOKUP(H29,'Tabela %'!$C$18:$E$32,3,FALSE),IF(B29="A-",VLOOKUP(H29,'Tabela %'!$C$33:$E$47,3,FALSE),IF(B29="B",VLOOKUP(H29,'Tabela %'!$C$48:$E$62,3,FALSE),IF(B29="B+",VLOOKUP(H29,'Tabela %'!$C$63:$E$77,3,FALSE),IF(B29="B-",VLOOKUP(H29,'Tabela %'!$C$78:$E$92,3,FALSE),IF(B29="C",VLOOKUP(H29,'Tabela %'!$C$93:$E$107,3,FALSE),IF(B29="C+",VLOOKUP(H29,'Tabela %'!$C$108:$E$122,3,FALSE),IF(B29="C-",VLOOKUP(H29,'Tabela %'!$C$123:$E$137,3,FALSE),IF(B29="D",VLOOKUP(H29,'Tabela %'!$C$138:$E$152,3,FALSE),IF(B29="D+",VLOOKUP(H29,'Tabela %'!$C$153:$E$167,3,FALSE),IF(B29="D-",VLOOKUP(H29,'Tabela %'!$C$168:$E$182,3,FALSE),IF(B29="E",VLOOKUP(H29,'Tabela %'!$C$183:$E$197,3,FALSE),IF(B29="E+",VLOOKUP(H29,'Tabela %'!$C$198:$E$212,3,FALSE),IF(B29="E-",VLOOKUP(H29,'Tabela %'!$C$213:$E$227,3,FALSE),0)))))))))))))))</f>
        <v>#N/A</v>
      </c>
      <c r="F29" s="28" t="str">
        <f t="shared" si="2"/>
        <v>#N/A</v>
      </c>
      <c r="G29" s="27"/>
      <c r="H29" s="26" t="str">
        <f>OFFSET(Equipes!D$2,MATCH(G29,Equipes!D$3:D$132,0),1)</f>
        <v>#N/A</v>
      </c>
      <c r="I29" s="29" t="str">
        <f t="shared" ref="I29:K29" si="29">1/D29</f>
        <v>#N/A</v>
      </c>
      <c r="J29" s="29" t="str">
        <f t="shared" si="29"/>
        <v>#N/A</v>
      </c>
      <c r="K29" s="29" t="str">
        <f t="shared" si="29"/>
        <v>#N/A</v>
      </c>
      <c r="L29" s="26" t="str">
        <f>IF(B29="A",VLOOKUP(H29,'Tabela %'!$C$3:$G$17,5,FALSE),IF(B29="A+",VLOOKUP(H29,'Tabela %'!$C$18:$G$32,5,FALSE),IF(B29="A-",VLOOKUP(H29,'Tabela %'!$C$33:$G$47,5,FALSE),IF(B29="B",VLOOKUP(H29,'Tabela %'!$C$48:$G$62,5,FALSE),IF(B29="B+",VLOOKUP(H29,'Tabela %'!$C$63:$G$77,5,FALSE),IF(B29="B-",VLOOKUP(H29,'Tabela %'!$C$78:$G$92,5,FALSE),IF(B29="C",VLOOKUP(H29,'Tabela %'!$C$93:$G$107,5,FALSE),IF(B29="C+",VLOOKUP(H29,'Tabela %'!$C$108:$G$122,5,FALSE),IF(B29="C-",VLOOKUP(H29,'Tabela %'!$C$123:$G$137,5,FALSE),IF(B29="D",VLOOKUP(H29,'Tabela %'!$C$138:$G$152,5,FALSE),IF(B29="D+",VLOOKUP(H29,'Tabela %'!$C$153:$G$167,5,FALSE),IF(B29="D-",VLOOKUP(H29,'Tabela %'!$C$168:$G$182,5,FALSE),IF(B29="E",VLOOKUP(H29,'Tabela %'!$C$183:$G$197,5,FALSE),IF(B29="E+",VLOOKUP(H29,'Tabela %'!$C$198:$G$212,5,FALSE),IF(B29="E-",VLOOKUP(H29,'Tabela %'!$C$213:$G$227,5,FALSE),0)))))))))))))))</f>
        <v>#N/A</v>
      </c>
      <c r="M29" s="26" t="str">
        <f t="shared" si="4"/>
        <v>#N/A</v>
      </c>
      <c r="N29" s="30"/>
      <c r="O29" s="31"/>
    </row>
    <row r="30" ht="15.75" customHeight="1">
      <c r="B30" s="26" t="str">
        <f>OFFSET(Equipes!D$2,MATCH(C30,Equipes!D$3:D$132,0),1)</f>
        <v>#N/A</v>
      </c>
      <c r="C30" s="27"/>
      <c r="D30" s="28" t="str">
        <f>IF(B30="A",VLOOKUP(H30,'Tabela %'!$C$3:$D$17,2,FALSE),IF(B30="A+",VLOOKUP(H30,'Tabela %'!$C$18:$D$32,2,FALSE),IF(B30="A-",VLOOKUP(H30,'Tabela %'!$C$33:$D$47,2,FALSE),IF(B30="B",VLOOKUP(H30,'Tabela %'!$C$48:$D$62,2,FALSE),IF(B30="B+",VLOOKUP(H30,'Tabela %'!$C$63:$D$77,2,FALSE),IF(B30="B-",VLOOKUP(H30,'Tabela %'!$C$78:$D$92,2,FALSE),IF(B30="C",VLOOKUP(H30,'Tabela %'!$C$93:$D$107,2,FALSE),IF(B30="C+",VLOOKUP(H30,'Tabela %'!$C$108:$D$122,2,FALSE),IF(B30="C-",VLOOKUP(H30,'Tabela %'!$C$123:$D$137,2,FALSE),IF(B30="D",VLOOKUP(H30,'Tabela %'!$C$138:$D$152,2,FALSE),IF(B30="D+",VLOOKUP(H30,'Tabela %'!$C$153:$D$167,2,FALSE),IF(B30="D-",VLOOKUP(H30,'Tabela %'!$C$168:$D$182,2,FALSE),IF(B30="E",VLOOKUP(H30,'Tabela %'!$C$183:$D$197,2,FALSE),IF(B30="E+",VLOOKUP(H30,'Tabela %'!$C$198:$D$212,2,FALSE),IF(B30="E-",VLOOKUP(H30,'Tabela %'!$C$213:$D$227,2,FALSE),0)))))))))))))))</f>
        <v>#N/A</v>
      </c>
      <c r="E30" s="28" t="str">
        <f>IF(B30="A",VLOOKUP(H30,'Tabela %'!$C$3:$E$17,3,FALSE),IF(B30="A+",VLOOKUP(H30,'Tabela %'!$C$18:$E$32,3,FALSE),IF(B30="A-",VLOOKUP(H30,'Tabela %'!$C$33:$E$47,3,FALSE),IF(B30="B",VLOOKUP(H30,'Tabela %'!$C$48:$E$62,3,FALSE),IF(B30="B+",VLOOKUP(H30,'Tabela %'!$C$63:$E$77,3,FALSE),IF(B30="B-",VLOOKUP(H30,'Tabela %'!$C$78:$E$92,3,FALSE),IF(B30="C",VLOOKUP(H30,'Tabela %'!$C$93:$E$107,3,FALSE),IF(B30="C+",VLOOKUP(H30,'Tabela %'!$C$108:$E$122,3,FALSE),IF(B30="C-",VLOOKUP(H30,'Tabela %'!$C$123:$E$137,3,FALSE),IF(B30="D",VLOOKUP(H30,'Tabela %'!$C$138:$E$152,3,FALSE),IF(B30="D+",VLOOKUP(H30,'Tabela %'!$C$153:$E$167,3,FALSE),IF(B30="D-",VLOOKUP(H30,'Tabela %'!$C$168:$E$182,3,FALSE),IF(B30="E",VLOOKUP(H30,'Tabela %'!$C$183:$E$197,3,FALSE),IF(B30="E+",VLOOKUP(H30,'Tabela %'!$C$198:$E$212,3,FALSE),IF(B30="E-",VLOOKUP(H30,'Tabela %'!$C$213:$E$227,3,FALSE),0)))))))))))))))</f>
        <v>#N/A</v>
      </c>
      <c r="F30" s="28" t="str">
        <f t="shared" si="2"/>
        <v>#N/A</v>
      </c>
      <c r="G30" s="27"/>
      <c r="H30" s="26" t="str">
        <f>OFFSET(Equipes!D$2,MATCH(G30,Equipes!D$3:D$132,0),1)</f>
        <v>#N/A</v>
      </c>
      <c r="I30" s="29" t="str">
        <f t="shared" ref="I30:K30" si="30">1/D30</f>
        <v>#N/A</v>
      </c>
      <c r="J30" s="29" t="str">
        <f t="shared" si="30"/>
        <v>#N/A</v>
      </c>
      <c r="K30" s="29" t="str">
        <f t="shared" si="30"/>
        <v>#N/A</v>
      </c>
      <c r="L30" s="26" t="str">
        <f>IF(B30="A",VLOOKUP(H30,'Tabela %'!$C$3:$G$17,5,FALSE),IF(B30="A+",VLOOKUP(H30,'Tabela %'!$C$18:$G$32,5,FALSE),IF(B30="A-",VLOOKUP(H30,'Tabela %'!$C$33:$G$47,5,FALSE),IF(B30="B",VLOOKUP(H30,'Tabela %'!$C$48:$G$62,5,FALSE),IF(B30="B+",VLOOKUP(H30,'Tabela %'!$C$63:$G$77,5,FALSE),IF(B30="B-",VLOOKUP(H30,'Tabela %'!$C$78:$G$92,5,FALSE),IF(B30="C",VLOOKUP(H30,'Tabela %'!$C$93:$G$107,5,FALSE),IF(B30="C+",VLOOKUP(H30,'Tabela %'!$C$108:$G$122,5,FALSE),IF(B30="C-",VLOOKUP(H30,'Tabela %'!$C$123:$G$137,5,FALSE),IF(B30="D",VLOOKUP(H30,'Tabela %'!$C$138:$G$152,5,FALSE),IF(B30="D+",VLOOKUP(H30,'Tabela %'!$C$153:$G$167,5,FALSE),IF(B30="D-",VLOOKUP(H30,'Tabela %'!$C$168:$G$182,5,FALSE),IF(B30="E",VLOOKUP(H30,'Tabela %'!$C$183:$G$197,5,FALSE),IF(B30="E+",VLOOKUP(H30,'Tabela %'!$C$198:$G$212,5,FALSE),IF(B30="E-",VLOOKUP(H30,'Tabela %'!$C$213:$G$227,5,FALSE),0)))))))))))))))</f>
        <v>#N/A</v>
      </c>
      <c r="M30" s="26" t="str">
        <f t="shared" si="4"/>
        <v>#N/A</v>
      </c>
      <c r="N30" s="30"/>
      <c r="O30" s="31"/>
    </row>
    <row r="31" ht="15.75" customHeight="1">
      <c r="B31" s="26" t="str">
        <f>OFFSET(Equipes!D$2,MATCH(C31,Equipes!D$3:D$132,0),1)</f>
        <v>#N/A</v>
      </c>
      <c r="C31" s="27"/>
      <c r="D31" s="28" t="str">
        <f>IF(B31="A",VLOOKUP(H31,'Tabela %'!$C$3:$D$17,2,FALSE),IF(B31="A+",VLOOKUP(H31,'Tabela %'!$C$18:$D$32,2,FALSE),IF(B31="A-",VLOOKUP(H31,'Tabela %'!$C$33:$D$47,2,FALSE),IF(B31="B",VLOOKUP(H31,'Tabela %'!$C$48:$D$62,2,FALSE),IF(B31="B+",VLOOKUP(H31,'Tabela %'!$C$63:$D$77,2,FALSE),IF(B31="B-",VLOOKUP(H31,'Tabela %'!$C$78:$D$92,2,FALSE),IF(B31="C",VLOOKUP(H31,'Tabela %'!$C$93:$D$107,2,FALSE),IF(B31="C+",VLOOKUP(H31,'Tabela %'!$C$108:$D$122,2,FALSE),IF(B31="C-",VLOOKUP(H31,'Tabela %'!$C$123:$D$137,2,FALSE),IF(B31="D",VLOOKUP(H31,'Tabela %'!$C$138:$D$152,2,FALSE),IF(B31="D+",VLOOKUP(H31,'Tabela %'!$C$153:$D$167,2,FALSE),IF(B31="D-",VLOOKUP(H31,'Tabela %'!$C$168:$D$182,2,FALSE),IF(B31="E",VLOOKUP(H31,'Tabela %'!$C$183:$D$197,2,FALSE),IF(B31="E+",VLOOKUP(H31,'Tabela %'!$C$198:$D$212,2,FALSE),IF(B31="E-",VLOOKUP(H31,'Tabela %'!$C$213:$D$227,2,FALSE),0)))))))))))))))</f>
        <v>#N/A</v>
      </c>
      <c r="E31" s="28" t="str">
        <f>IF(B31="A",VLOOKUP(H31,'Tabela %'!$C$3:$E$17,3,FALSE),IF(B31="A+",VLOOKUP(H31,'Tabela %'!$C$18:$E$32,3,FALSE),IF(B31="A-",VLOOKUP(H31,'Tabela %'!$C$33:$E$47,3,FALSE),IF(B31="B",VLOOKUP(H31,'Tabela %'!$C$48:$E$62,3,FALSE),IF(B31="B+",VLOOKUP(H31,'Tabela %'!$C$63:$E$77,3,FALSE),IF(B31="B-",VLOOKUP(H31,'Tabela %'!$C$78:$E$92,3,FALSE),IF(B31="C",VLOOKUP(H31,'Tabela %'!$C$93:$E$107,3,FALSE),IF(B31="C+",VLOOKUP(H31,'Tabela %'!$C$108:$E$122,3,FALSE),IF(B31="C-",VLOOKUP(H31,'Tabela %'!$C$123:$E$137,3,FALSE),IF(B31="D",VLOOKUP(H31,'Tabela %'!$C$138:$E$152,3,FALSE),IF(B31="D+",VLOOKUP(H31,'Tabela %'!$C$153:$E$167,3,FALSE),IF(B31="D-",VLOOKUP(H31,'Tabela %'!$C$168:$E$182,3,FALSE),IF(B31="E",VLOOKUP(H31,'Tabela %'!$C$183:$E$197,3,FALSE),IF(B31="E+",VLOOKUP(H31,'Tabela %'!$C$198:$E$212,3,FALSE),IF(B31="E-",VLOOKUP(H31,'Tabela %'!$C$213:$E$227,3,FALSE),0)))))))))))))))</f>
        <v>#N/A</v>
      </c>
      <c r="F31" s="28" t="str">
        <f t="shared" si="2"/>
        <v>#N/A</v>
      </c>
      <c r="G31" s="27"/>
      <c r="H31" s="26" t="str">
        <f>OFFSET(Equipes!D$2,MATCH(G31,Equipes!D$3:D$132,0),1)</f>
        <v>#N/A</v>
      </c>
      <c r="I31" s="29" t="str">
        <f t="shared" ref="I31:K31" si="31">1/D31</f>
        <v>#N/A</v>
      </c>
      <c r="J31" s="29" t="str">
        <f t="shared" si="31"/>
        <v>#N/A</v>
      </c>
      <c r="K31" s="29" t="str">
        <f t="shared" si="31"/>
        <v>#N/A</v>
      </c>
      <c r="L31" s="26" t="str">
        <f>IF(B31="A",VLOOKUP(H31,'Tabela %'!$C$3:$G$17,5,FALSE),IF(B31="A+",VLOOKUP(H31,'Tabela %'!$C$18:$G$32,5,FALSE),IF(B31="A-",VLOOKUP(H31,'Tabela %'!$C$33:$G$47,5,FALSE),IF(B31="B",VLOOKUP(H31,'Tabela %'!$C$48:$G$62,5,FALSE),IF(B31="B+",VLOOKUP(H31,'Tabela %'!$C$63:$G$77,5,FALSE),IF(B31="B-",VLOOKUP(H31,'Tabela %'!$C$78:$G$92,5,FALSE),IF(B31="C",VLOOKUP(H31,'Tabela %'!$C$93:$G$107,5,FALSE),IF(B31="C+",VLOOKUP(H31,'Tabela %'!$C$108:$G$122,5,FALSE),IF(B31="C-",VLOOKUP(H31,'Tabela %'!$C$123:$G$137,5,FALSE),IF(B31="D",VLOOKUP(H31,'Tabela %'!$C$138:$G$152,5,FALSE),IF(B31="D+",VLOOKUP(H31,'Tabela %'!$C$153:$G$167,5,FALSE),IF(B31="D-",VLOOKUP(H31,'Tabela %'!$C$168:$G$182,5,FALSE),IF(B31="E",VLOOKUP(H31,'Tabela %'!$C$183:$G$197,5,FALSE),IF(B31="E+",VLOOKUP(H31,'Tabela %'!$C$198:$G$212,5,FALSE),IF(B31="E-",VLOOKUP(H31,'Tabela %'!$C$213:$G$227,5,FALSE),0)))))))))))))))</f>
        <v>#N/A</v>
      </c>
      <c r="M31" s="26" t="str">
        <f t="shared" si="4"/>
        <v>#N/A</v>
      </c>
      <c r="N31" s="30"/>
      <c r="O31" s="31"/>
    </row>
    <row r="32" ht="15.75" customHeight="1">
      <c r="B32" s="26" t="str">
        <f>OFFSET(Equipes!D$2,MATCH(C32,Equipes!D$3:D$132,0),1)</f>
        <v>#N/A</v>
      </c>
      <c r="C32" s="27"/>
      <c r="D32" s="28" t="str">
        <f>IF(B32="A",VLOOKUP(H32,'Tabela %'!$C$3:$D$17,2,FALSE),IF(B32="A+",VLOOKUP(H32,'Tabela %'!$C$18:$D$32,2,FALSE),IF(B32="A-",VLOOKUP(H32,'Tabela %'!$C$33:$D$47,2,FALSE),IF(B32="B",VLOOKUP(H32,'Tabela %'!$C$48:$D$62,2,FALSE),IF(B32="B+",VLOOKUP(H32,'Tabela %'!$C$63:$D$77,2,FALSE),IF(B32="B-",VLOOKUP(H32,'Tabela %'!$C$78:$D$92,2,FALSE),IF(B32="C",VLOOKUP(H32,'Tabela %'!$C$93:$D$107,2,FALSE),IF(B32="C+",VLOOKUP(H32,'Tabela %'!$C$108:$D$122,2,FALSE),IF(B32="C-",VLOOKUP(H32,'Tabela %'!$C$123:$D$137,2,FALSE),IF(B32="D",VLOOKUP(H32,'Tabela %'!$C$138:$D$152,2,FALSE),IF(B32="D+",VLOOKUP(H32,'Tabela %'!$C$153:$D$167,2,FALSE),IF(B32="D-",VLOOKUP(H32,'Tabela %'!$C$168:$D$182,2,FALSE),IF(B32="E",VLOOKUP(H32,'Tabela %'!$C$183:$D$197,2,FALSE),IF(B32="E+",VLOOKUP(H32,'Tabela %'!$C$198:$D$212,2,FALSE),IF(B32="E-",VLOOKUP(H32,'Tabela %'!$C$213:$D$227,2,FALSE),0)))))))))))))))</f>
        <v>#N/A</v>
      </c>
      <c r="E32" s="28" t="str">
        <f>IF(B32="A",VLOOKUP(H32,'Tabela %'!$C$3:$E$17,3,FALSE),IF(B32="A+",VLOOKUP(H32,'Tabela %'!$C$18:$E$32,3,FALSE),IF(B32="A-",VLOOKUP(H32,'Tabela %'!$C$33:$E$47,3,FALSE),IF(B32="B",VLOOKUP(H32,'Tabela %'!$C$48:$E$62,3,FALSE),IF(B32="B+",VLOOKUP(H32,'Tabela %'!$C$63:$E$77,3,FALSE),IF(B32="B-",VLOOKUP(H32,'Tabela %'!$C$78:$E$92,3,FALSE),IF(B32="C",VLOOKUP(H32,'Tabela %'!$C$93:$E$107,3,FALSE),IF(B32="C+",VLOOKUP(H32,'Tabela %'!$C$108:$E$122,3,FALSE),IF(B32="C-",VLOOKUP(H32,'Tabela %'!$C$123:$E$137,3,FALSE),IF(B32="D",VLOOKUP(H32,'Tabela %'!$C$138:$E$152,3,FALSE),IF(B32="D+",VLOOKUP(H32,'Tabela %'!$C$153:$E$167,3,FALSE),IF(B32="D-",VLOOKUP(H32,'Tabela %'!$C$168:$E$182,3,FALSE),IF(B32="E",VLOOKUP(H32,'Tabela %'!$C$183:$E$197,3,FALSE),IF(B32="E+",VLOOKUP(H32,'Tabela %'!$C$198:$E$212,3,FALSE),IF(B32="E-",VLOOKUP(H32,'Tabela %'!$C$213:$E$227,3,FALSE),0)))))))))))))))</f>
        <v>#N/A</v>
      </c>
      <c r="F32" s="28" t="str">
        <f t="shared" si="2"/>
        <v>#N/A</v>
      </c>
      <c r="G32" s="27"/>
      <c r="H32" s="26" t="str">
        <f>OFFSET(Equipes!D$2,MATCH(G32,Equipes!D$3:D$132,0),1)</f>
        <v>#N/A</v>
      </c>
      <c r="I32" s="29" t="str">
        <f t="shared" ref="I32:K32" si="32">1/D32</f>
        <v>#N/A</v>
      </c>
      <c r="J32" s="29" t="str">
        <f t="shared" si="32"/>
        <v>#N/A</v>
      </c>
      <c r="K32" s="29" t="str">
        <f t="shared" si="32"/>
        <v>#N/A</v>
      </c>
      <c r="L32" s="26" t="str">
        <f>IF(B32="A",VLOOKUP(H32,'Tabela %'!$C$3:$G$17,5,FALSE),IF(B32="A+",VLOOKUP(H32,'Tabela %'!$C$18:$G$32,5,FALSE),IF(B32="A-",VLOOKUP(H32,'Tabela %'!$C$33:$G$47,5,FALSE),IF(B32="B",VLOOKUP(H32,'Tabela %'!$C$48:$G$62,5,FALSE),IF(B32="B+",VLOOKUP(H32,'Tabela %'!$C$63:$G$77,5,FALSE),IF(B32="B-",VLOOKUP(H32,'Tabela %'!$C$78:$G$92,5,FALSE),IF(B32="C",VLOOKUP(H32,'Tabela %'!$C$93:$G$107,5,FALSE),IF(B32="C+",VLOOKUP(H32,'Tabela %'!$C$108:$G$122,5,FALSE),IF(B32="C-",VLOOKUP(H32,'Tabela %'!$C$123:$G$137,5,FALSE),IF(B32="D",VLOOKUP(H32,'Tabela %'!$C$138:$G$152,5,FALSE),IF(B32="D+",VLOOKUP(H32,'Tabela %'!$C$153:$G$167,5,FALSE),IF(B32="D-",VLOOKUP(H32,'Tabela %'!$C$168:$G$182,5,FALSE),IF(B32="E",VLOOKUP(H32,'Tabela %'!$C$183:$G$197,5,FALSE),IF(B32="E+",VLOOKUP(H32,'Tabela %'!$C$198:$G$212,5,FALSE),IF(B32="E-",VLOOKUP(H32,'Tabela %'!$C$213:$G$227,5,FALSE),0)))))))))))))))</f>
        <v>#N/A</v>
      </c>
      <c r="M32" s="26" t="str">
        <f t="shared" si="4"/>
        <v>#N/A</v>
      </c>
      <c r="N32" s="30"/>
      <c r="O32" s="31"/>
    </row>
    <row r="33" ht="15.75" customHeight="1">
      <c r="B33" s="26" t="str">
        <f>OFFSET(Equipes!D$2,MATCH(C33,Equipes!D$3:D$132,0),1)</f>
        <v>#N/A</v>
      </c>
      <c r="C33" s="27"/>
      <c r="D33" s="28" t="str">
        <f>IF(B33="A",VLOOKUP(H33,'Tabela %'!$C$3:$D$17,2,FALSE),IF(B33="A+",VLOOKUP(H33,'Tabela %'!$C$18:$D$32,2,FALSE),IF(B33="A-",VLOOKUP(H33,'Tabela %'!$C$33:$D$47,2,FALSE),IF(B33="B",VLOOKUP(H33,'Tabela %'!$C$48:$D$62,2,FALSE),IF(B33="B+",VLOOKUP(H33,'Tabela %'!$C$63:$D$77,2,FALSE),IF(B33="B-",VLOOKUP(H33,'Tabela %'!$C$78:$D$92,2,FALSE),IF(B33="C",VLOOKUP(H33,'Tabela %'!$C$93:$D$107,2,FALSE),IF(B33="C+",VLOOKUP(H33,'Tabela %'!$C$108:$D$122,2,FALSE),IF(B33="C-",VLOOKUP(H33,'Tabela %'!$C$123:$D$137,2,FALSE),IF(B33="D",VLOOKUP(H33,'Tabela %'!$C$138:$D$152,2,FALSE),IF(B33="D+",VLOOKUP(H33,'Tabela %'!$C$153:$D$167,2,FALSE),IF(B33="D-",VLOOKUP(H33,'Tabela %'!$C$168:$D$182,2,FALSE),IF(B33="E",VLOOKUP(H33,'Tabela %'!$C$183:$D$197,2,FALSE),IF(B33="E+",VLOOKUP(H33,'Tabela %'!$C$198:$D$212,2,FALSE),IF(B33="E-",VLOOKUP(H33,'Tabela %'!$C$213:$D$227,2,FALSE),0)))))))))))))))</f>
        <v>#N/A</v>
      </c>
      <c r="E33" s="28" t="str">
        <f>IF(B33="A",VLOOKUP(H33,'Tabela %'!$C$3:$E$17,3,FALSE),IF(B33="A+",VLOOKUP(H33,'Tabela %'!$C$18:$E$32,3,FALSE),IF(B33="A-",VLOOKUP(H33,'Tabela %'!$C$33:$E$47,3,FALSE),IF(B33="B",VLOOKUP(H33,'Tabela %'!$C$48:$E$62,3,FALSE),IF(B33="B+",VLOOKUP(H33,'Tabela %'!$C$63:$E$77,3,FALSE),IF(B33="B-",VLOOKUP(H33,'Tabela %'!$C$78:$E$92,3,FALSE),IF(B33="C",VLOOKUP(H33,'Tabela %'!$C$93:$E$107,3,FALSE),IF(B33="C+",VLOOKUP(H33,'Tabela %'!$C$108:$E$122,3,FALSE),IF(B33="C-",VLOOKUP(H33,'Tabela %'!$C$123:$E$137,3,FALSE),IF(B33="D",VLOOKUP(H33,'Tabela %'!$C$138:$E$152,3,FALSE),IF(B33="D+",VLOOKUP(H33,'Tabela %'!$C$153:$E$167,3,FALSE),IF(B33="D-",VLOOKUP(H33,'Tabela %'!$C$168:$E$182,3,FALSE),IF(B33="E",VLOOKUP(H33,'Tabela %'!$C$183:$E$197,3,FALSE),IF(B33="E+",VLOOKUP(H33,'Tabela %'!$C$198:$E$212,3,FALSE),IF(B33="E-",VLOOKUP(H33,'Tabela %'!$C$213:$E$227,3,FALSE),0)))))))))))))))</f>
        <v>#N/A</v>
      </c>
      <c r="F33" s="28" t="str">
        <f t="shared" si="2"/>
        <v>#N/A</v>
      </c>
      <c r="G33" s="27"/>
      <c r="H33" s="26" t="str">
        <f>OFFSET(Equipes!D$2,MATCH(G33,Equipes!D$3:D$132,0),1)</f>
        <v>#N/A</v>
      </c>
      <c r="I33" s="29" t="str">
        <f t="shared" ref="I33:K33" si="33">1/D33</f>
        <v>#N/A</v>
      </c>
      <c r="J33" s="29" t="str">
        <f t="shared" si="33"/>
        <v>#N/A</v>
      </c>
      <c r="K33" s="29" t="str">
        <f t="shared" si="33"/>
        <v>#N/A</v>
      </c>
      <c r="L33" s="26" t="str">
        <f>IF(B33="A",VLOOKUP(H33,'Tabela %'!$C$3:$G$17,5,FALSE),IF(B33="A+",VLOOKUP(H33,'Tabela %'!$C$18:$G$32,5,FALSE),IF(B33="A-",VLOOKUP(H33,'Tabela %'!$C$33:$G$47,5,FALSE),IF(B33="B",VLOOKUP(H33,'Tabela %'!$C$48:$G$62,5,FALSE),IF(B33="B+",VLOOKUP(H33,'Tabela %'!$C$63:$G$77,5,FALSE),IF(B33="B-",VLOOKUP(H33,'Tabela %'!$C$78:$G$92,5,FALSE),IF(B33="C",VLOOKUP(H33,'Tabela %'!$C$93:$G$107,5,FALSE),IF(B33="C+",VLOOKUP(H33,'Tabela %'!$C$108:$G$122,5,FALSE),IF(B33="C-",VLOOKUP(H33,'Tabela %'!$C$123:$G$137,5,FALSE),IF(B33="D",VLOOKUP(H33,'Tabela %'!$C$138:$G$152,5,FALSE),IF(B33="D+",VLOOKUP(H33,'Tabela %'!$C$153:$G$167,5,FALSE),IF(B33="D-",VLOOKUP(H33,'Tabela %'!$C$168:$G$182,5,FALSE),IF(B33="E",VLOOKUP(H33,'Tabela %'!$C$183:$G$197,5,FALSE),IF(B33="E+",VLOOKUP(H33,'Tabela %'!$C$198:$G$212,5,FALSE),IF(B33="E-",VLOOKUP(H33,'Tabela %'!$C$213:$G$227,5,FALSE),0)))))))))))))))</f>
        <v>#N/A</v>
      </c>
      <c r="M33" s="26" t="str">
        <f t="shared" si="4"/>
        <v>#N/A</v>
      </c>
      <c r="N33" s="30"/>
      <c r="O33" s="31"/>
    </row>
    <row r="34" ht="15.75" customHeight="1">
      <c r="B34" s="26" t="str">
        <f>OFFSET(Equipes!D$2,MATCH(C34,Equipes!D$3:D$132,0),1)</f>
        <v>#N/A</v>
      </c>
      <c r="C34" s="27"/>
      <c r="D34" s="28" t="str">
        <f>IF(B34="A",VLOOKUP(H34,'Tabela %'!$C$3:$D$17,2,FALSE),IF(B34="A+",VLOOKUP(H34,'Tabela %'!$C$18:$D$32,2,FALSE),IF(B34="A-",VLOOKUP(H34,'Tabela %'!$C$33:$D$47,2,FALSE),IF(B34="B",VLOOKUP(H34,'Tabela %'!$C$48:$D$62,2,FALSE),IF(B34="B+",VLOOKUP(H34,'Tabela %'!$C$63:$D$77,2,FALSE),IF(B34="B-",VLOOKUP(H34,'Tabela %'!$C$78:$D$92,2,FALSE),IF(B34="C",VLOOKUP(H34,'Tabela %'!$C$93:$D$107,2,FALSE),IF(B34="C+",VLOOKUP(H34,'Tabela %'!$C$108:$D$122,2,FALSE),IF(B34="C-",VLOOKUP(H34,'Tabela %'!$C$123:$D$137,2,FALSE),IF(B34="D",VLOOKUP(H34,'Tabela %'!$C$138:$D$152,2,FALSE),IF(B34="D+",VLOOKUP(H34,'Tabela %'!$C$153:$D$167,2,FALSE),IF(B34="D-",VLOOKUP(H34,'Tabela %'!$C$168:$D$182,2,FALSE),IF(B34="E",VLOOKUP(H34,'Tabela %'!$C$183:$D$197,2,FALSE),IF(B34="E+",VLOOKUP(H34,'Tabela %'!$C$198:$D$212,2,FALSE),IF(B34="E-",VLOOKUP(H34,'Tabela %'!$C$213:$D$227,2,FALSE),0)))))))))))))))</f>
        <v>#N/A</v>
      </c>
      <c r="E34" s="28" t="str">
        <f>IF(B34="A",VLOOKUP(H34,'Tabela %'!$C$3:$E$17,3,FALSE),IF(B34="A+",VLOOKUP(H34,'Tabela %'!$C$18:$E$32,3,FALSE),IF(B34="A-",VLOOKUP(H34,'Tabela %'!$C$33:$E$47,3,FALSE),IF(B34="B",VLOOKUP(H34,'Tabela %'!$C$48:$E$62,3,FALSE),IF(B34="B+",VLOOKUP(H34,'Tabela %'!$C$63:$E$77,3,FALSE),IF(B34="B-",VLOOKUP(H34,'Tabela %'!$C$78:$E$92,3,FALSE),IF(B34="C",VLOOKUP(H34,'Tabela %'!$C$93:$E$107,3,FALSE),IF(B34="C+",VLOOKUP(H34,'Tabela %'!$C$108:$E$122,3,FALSE),IF(B34="C-",VLOOKUP(H34,'Tabela %'!$C$123:$E$137,3,FALSE),IF(B34="D",VLOOKUP(H34,'Tabela %'!$C$138:$E$152,3,FALSE),IF(B34="D+",VLOOKUP(H34,'Tabela %'!$C$153:$E$167,3,FALSE),IF(B34="D-",VLOOKUP(H34,'Tabela %'!$C$168:$E$182,3,FALSE),IF(B34="E",VLOOKUP(H34,'Tabela %'!$C$183:$E$197,3,FALSE),IF(B34="E+",VLOOKUP(H34,'Tabela %'!$C$198:$E$212,3,FALSE),IF(B34="E-",VLOOKUP(H34,'Tabela %'!$C$213:$E$227,3,FALSE),0)))))))))))))))</f>
        <v>#N/A</v>
      </c>
      <c r="F34" s="28" t="str">
        <f t="shared" si="2"/>
        <v>#N/A</v>
      </c>
      <c r="G34" s="27"/>
      <c r="H34" s="26" t="str">
        <f>OFFSET(Equipes!D$2,MATCH(G34,Equipes!D$3:D$132,0),1)</f>
        <v>#N/A</v>
      </c>
      <c r="I34" s="29" t="str">
        <f t="shared" ref="I34:K34" si="34">1/D34</f>
        <v>#N/A</v>
      </c>
      <c r="J34" s="29" t="str">
        <f t="shared" si="34"/>
        <v>#N/A</v>
      </c>
      <c r="K34" s="29" t="str">
        <f t="shared" si="34"/>
        <v>#N/A</v>
      </c>
      <c r="L34" s="26" t="str">
        <f>IF(B34="A",VLOOKUP(H34,'Tabela %'!$C$3:$G$17,5,FALSE),IF(B34="A+",VLOOKUP(H34,'Tabela %'!$C$18:$G$32,5,FALSE),IF(B34="A-",VLOOKUP(H34,'Tabela %'!$C$33:$G$47,5,FALSE),IF(B34="B",VLOOKUP(H34,'Tabela %'!$C$48:$G$62,5,FALSE),IF(B34="B+",VLOOKUP(H34,'Tabela %'!$C$63:$G$77,5,FALSE),IF(B34="B-",VLOOKUP(H34,'Tabela %'!$C$78:$G$92,5,FALSE),IF(B34="C",VLOOKUP(H34,'Tabela %'!$C$93:$G$107,5,FALSE),IF(B34="C+",VLOOKUP(H34,'Tabela %'!$C$108:$G$122,5,FALSE),IF(B34="C-",VLOOKUP(H34,'Tabela %'!$C$123:$G$137,5,FALSE),IF(B34="D",VLOOKUP(H34,'Tabela %'!$C$138:$G$152,5,FALSE),IF(B34="D+",VLOOKUP(H34,'Tabela %'!$C$153:$G$167,5,FALSE),IF(B34="D-",VLOOKUP(H34,'Tabela %'!$C$168:$G$182,5,FALSE),IF(B34="E",VLOOKUP(H34,'Tabela %'!$C$183:$G$197,5,FALSE),IF(B34="E+",VLOOKUP(H34,'Tabela %'!$C$198:$G$212,5,FALSE),IF(B34="E-",VLOOKUP(H34,'Tabela %'!$C$213:$G$227,5,FALSE),0)))))))))))))))</f>
        <v>#N/A</v>
      </c>
      <c r="M34" s="26" t="str">
        <f t="shared" si="4"/>
        <v>#N/A</v>
      </c>
      <c r="N34" s="30"/>
      <c r="O34" s="31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#N/A</v>
      </c>
      <c r="C3" s="27"/>
      <c r="D3" s="28" t="str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#N/A</v>
      </c>
      <c r="E3" s="28" t="str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#N/A</v>
      </c>
      <c r="F3" s="28" t="str">
        <f t="shared" ref="F3:F18" si="2">1-D3-E3</f>
        <v>#N/A</v>
      </c>
      <c r="G3" s="27"/>
      <c r="H3" s="26" t="str">
        <f>OFFSET(Equipes!D$2,MATCH(G3,Equipes!D$3:D$132,0),1)</f>
        <v>#N/A</v>
      </c>
      <c r="I3" s="29" t="str">
        <f t="shared" ref="I3:K3" si="1">1/D3</f>
        <v>#N/A</v>
      </c>
      <c r="J3" s="29" t="str">
        <f t="shared" si="1"/>
        <v>#N/A</v>
      </c>
      <c r="K3" s="29" t="str">
        <f t="shared" si="1"/>
        <v>#N/A</v>
      </c>
      <c r="L3" s="26" t="str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#N/A</v>
      </c>
      <c r="M3" s="26" t="str">
        <f t="shared" ref="M3:M18" si="4">-L3</f>
        <v>#N/A</v>
      </c>
      <c r="N3" s="30"/>
      <c r="O3" s="31"/>
    </row>
    <row r="4" ht="15.75" customHeight="1">
      <c r="B4" s="26" t="str">
        <f>OFFSET(Equipes!D$2,MATCH(C4,Equipes!D$3:D$132,0),1)</f>
        <v>#N/A</v>
      </c>
      <c r="C4" s="27"/>
      <c r="D4" s="28" t="str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#N/A</v>
      </c>
      <c r="E4" s="28" t="str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#N/A</v>
      </c>
      <c r="F4" s="28" t="str">
        <f t="shared" si="2"/>
        <v>#N/A</v>
      </c>
      <c r="G4" s="27"/>
      <c r="H4" s="26" t="str">
        <f>OFFSET(Equipes!D$2,MATCH(G4,Equipes!D$3:D$132,0),1)</f>
        <v>#N/A</v>
      </c>
      <c r="I4" s="29" t="str">
        <f t="shared" ref="I4:K4" si="3">1/D4</f>
        <v>#N/A</v>
      </c>
      <c r="J4" s="29" t="str">
        <f t="shared" si="3"/>
        <v>#N/A</v>
      </c>
      <c r="K4" s="29" t="str">
        <f t="shared" si="3"/>
        <v>#N/A</v>
      </c>
      <c r="L4" s="26" t="str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#N/A</v>
      </c>
      <c r="M4" s="26" t="str">
        <f t="shared" si="4"/>
        <v>#N/A</v>
      </c>
      <c r="N4" s="30"/>
      <c r="O4" s="31"/>
    </row>
    <row r="5" ht="15.75" customHeight="1">
      <c r="B5" s="26" t="str">
        <f>OFFSET(Equipes!D$2,MATCH(C5,Equipes!D$3:D$132,0),1)</f>
        <v>#N/A</v>
      </c>
      <c r="C5" s="27"/>
      <c r="D5" s="28" t="str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#N/A</v>
      </c>
      <c r="E5" s="28" t="str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#N/A</v>
      </c>
      <c r="F5" s="28" t="str">
        <f t="shared" si="2"/>
        <v>#N/A</v>
      </c>
      <c r="G5" s="27"/>
      <c r="H5" s="26" t="str">
        <f>OFFSET(Equipes!D$2,MATCH(G5,Equipes!D$3:D$132,0),1)</f>
        <v>#N/A</v>
      </c>
      <c r="I5" s="29" t="str">
        <f t="shared" ref="I5:K5" si="5">1/D5</f>
        <v>#N/A</v>
      </c>
      <c r="J5" s="29" t="str">
        <f t="shared" si="5"/>
        <v>#N/A</v>
      </c>
      <c r="K5" s="29" t="str">
        <f t="shared" si="5"/>
        <v>#N/A</v>
      </c>
      <c r="L5" s="26" t="str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#N/A</v>
      </c>
      <c r="M5" s="26" t="str">
        <f t="shared" si="4"/>
        <v>#N/A</v>
      </c>
      <c r="N5" s="30"/>
      <c r="O5" s="31"/>
    </row>
    <row r="6" ht="15.75" customHeight="1">
      <c r="B6" s="26" t="str">
        <f>OFFSET(Equipes!D$2,MATCH(C6,Equipes!D$3:D$132,0),1)</f>
        <v>#N/A</v>
      </c>
      <c r="C6" s="27"/>
      <c r="D6" s="28" t="str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#N/A</v>
      </c>
      <c r="E6" s="28" t="str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#N/A</v>
      </c>
      <c r="F6" s="28" t="str">
        <f t="shared" si="2"/>
        <v>#N/A</v>
      </c>
      <c r="G6" s="27"/>
      <c r="H6" s="26" t="str">
        <f>OFFSET(Equipes!D$2,MATCH(G6,Equipes!D$3:D$132,0),1)</f>
        <v>#N/A</v>
      </c>
      <c r="I6" s="29" t="str">
        <f t="shared" ref="I6:K6" si="6">1/D6</f>
        <v>#N/A</v>
      </c>
      <c r="J6" s="29" t="str">
        <f t="shared" si="6"/>
        <v>#N/A</v>
      </c>
      <c r="K6" s="29" t="str">
        <f t="shared" si="6"/>
        <v>#N/A</v>
      </c>
      <c r="L6" s="26" t="str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#N/A</v>
      </c>
      <c r="M6" s="26" t="str">
        <f t="shared" si="4"/>
        <v>#N/A</v>
      </c>
      <c r="N6" s="30"/>
      <c r="O6" s="31"/>
    </row>
    <row r="7" ht="15.75" customHeight="1">
      <c r="B7" s="26" t="str">
        <f>OFFSET(Equipes!D$2,MATCH(C7,Equipes!D$3:D$132,0),1)</f>
        <v>#N/A</v>
      </c>
      <c r="C7" s="27"/>
      <c r="D7" s="28" t="str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#N/A</v>
      </c>
      <c r="E7" s="28" t="str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#N/A</v>
      </c>
      <c r="F7" s="28" t="str">
        <f t="shared" si="2"/>
        <v>#N/A</v>
      </c>
      <c r="G7" s="27"/>
      <c r="H7" s="26" t="str">
        <f>OFFSET(Equipes!D$2,MATCH(G7,Equipes!D$3:D$132,0),1)</f>
        <v>#N/A</v>
      </c>
      <c r="I7" s="29" t="str">
        <f t="shared" ref="I7:K7" si="7">1/D7</f>
        <v>#N/A</v>
      </c>
      <c r="J7" s="29" t="str">
        <f t="shared" si="7"/>
        <v>#N/A</v>
      </c>
      <c r="K7" s="29" t="str">
        <f t="shared" si="7"/>
        <v>#N/A</v>
      </c>
      <c r="L7" s="26" t="str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#N/A</v>
      </c>
      <c r="M7" s="26" t="str">
        <f t="shared" si="4"/>
        <v>#N/A</v>
      </c>
      <c r="N7" s="30"/>
      <c r="O7" s="31"/>
    </row>
    <row r="8" ht="15.75" customHeight="1">
      <c r="B8" s="26" t="str">
        <f>OFFSET(Equipes!D$2,MATCH(C8,Equipes!D$3:D$132,0),1)</f>
        <v>#N/A</v>
      </c>
      <c r="C8" s="32"/>
      <c r="D8" s="28" t="str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#N/A</v>
      </c>
      <c r="E8" s="28" t="str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#N/A</v>
      </c>
      <c r="F8" s="28" t="str">
        <f t="shared" si="2"/>
        <v>#N/A</v>
      </c>
      <c r="G8" s="27"/>
      <c r="H8" s="26" t="str">
        <f>OFFSET(Equipes!D$2,MATCH(G8,Equipes!D$3:D$132,0),1)</f>
        <v>#N/A</v>
      </c>
      <c r="I8" s="29" t="str">
        <f t="shared" ref="I8:K8" si="8">1/D8</f>
        <v>#N/A</v>
      </c>
      <c r="J8" s="29" t="str">
        <f t="shared" si="8"/>
        <v>#N/A</v>
      </c>
      <c r="K8" s="29" t="str">
        <f t="shared" si="8"/>
        <v>#N/A</v>
      </c>
      <c r="L8" s="26" t="str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#N/A</v>
      </c>
      <c r="M8" s="26" t="str">
        <f t="shared" si="4"/>
        <v>#N/A</v>
      </c>
      <c r="N8" s="30"/>
      <c r="O8" s="31"/>
    </row>
    <row r="9" ht="15.75" customHeight="1">
      <c r="B9" s="26" t="str">
        <f>OFFSET(Equipes!D$2,MATCH(C9,Equipes!D$3:D$132,0),1)</f>
        <v>#N/A</v>
      </c>
      <c r="C9" s="33"/>
      <c r="D9" s="28" t="str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#N/A</v>
      </c>
      <c r="E9" s="28" t="str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#N/A</v>
      </c>
      <c r="F9" s="28" t="str">
        <f t="shared" si="2"/>
        <v>#N/A</v>
      </c>
      <c r="G9" s="27"/>
      <c r="H9" s="26" t="str">
        <f>OFFSET(Equipes!D$2,MATCH(G9,Equipes!D$3:D$132,0),1)</f>
        <v>#N/A</v>
      </c>
      <c r="I9" s="29" t="str">
        <f t="shared" ref="I9:K9" si="9">1/D9</f>
        <v>#N/A</v>
      </c>
      <c r="J9" s="29" t="str">
        <f t="shared" si="9"/>
        <v>#N/A</v>
      </c>
      <c r="K9" s="29" t="str">
        <f t="shared" si="9"/>
        <v>#N/A</v>
      </c>
      <c r="L9" s="26" t="str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#N/A</v>
      </c>
      <c r="M9" s="26" t="str">
        <f t="shared" si="4"/>
        <v>#N/A</v>
      </c>
      <c r="N9" s="31"/>
      <c r="O9" s="31"/>
    </row>
    <row r="10" ht="15.75" customHeight="1">
      <c r="B10" s="26" t="str">
        <f>OFFSET(Equipes!D$2,MATCH(C10,Equipes!D$3:D$132,0),1)</f>
        <v>#N/A</v>
      </c>
      <c r="C10" s="33"/>
      <c r="D10" s="28" t="str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#N/A</v>
      </c>
      <c r="E10" s="28" t="str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#N/A</v>
      </c>
      <c r="F10" s="28" t="str">
        <f t="shared" si="2"/>
        <v>#N/A</v>
      </c>
      <c r="G10" s="27"/>
      <c r="H10" s="26" t="str">
        <f>OFFSET(Equipes!D$2,MATCH(G10,Equipes!D$3:D$132,0),1)</f>
        <v>#N/A</v>
      </c>
      <c r="I10" s="29" t="str">
        <f t="shared" ref="I10:K10" si="10">1/D10</f>
        <v>#N/A</v>
      </c>
      <c r="J10" s="29" t="str">
        <f t="shared" si="10"/>
        <v>#N/A</v>
      </c>
      <c r="K10" s="29" t="str">
        <f t="shared" si="10"/>
        <v>#N/A</v>
      </c>
      <c r="L10" s="26" t="str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#N/A</v>
      </c>
      <c r="M10" s="26" t="str">
        <f t="shared" si="4"/>
        <v>#N/A</v>
      </c>
      <c r="N10" s="30"/>
      <c r="O10" s="31"/>
    </row>
    <row r="11" ht="15.75" customHeight="1">
      <c r="B11" s="26" t="str">
        <f>OFFSET(Equipes!D$2,MATCH(C11,Equipes!D$3:D$132,0),1)</f>
        <v>#N/A</v>
      </c>
      <c r="C11" s="33"/>
      <c r="D11" s="28" t="str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#N/A</v>
      </c>
      <c r="E11" s="28" t="str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#N/A</v>
      </c>
      <c r="F11" s="28" t="str">
        <f t="shared" si="2"/>
        <v>#N/A</v>
      </c>
      <c r="G11" s="27"/>
      <c r="H11" s="26" t="str">
        <f>OFFSET(Equipes!D$2,MATCH(G11,Equipes!D$3:D$132,0),1)</f>
        <v>#N/A</v>
      </c>
      <c r="I11" s="29" t="str">
        <f t="shared" ref="I11:K11" si="11">1/D11</f>
        <v>#N/A</v>
      </c>
      <c r="J11" s="29" t="str">
        <f t="shared" si="11"/>
        <v>#N/A</v>
      </c>
      <c r="K11" s="29" t="str">
        <f t="shared" si="11"/>
        <v>#N/A</v>
      </c>
      <c r="L11" s="26" t="str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#N/A</v>
      </c>
      <c r="M11" s="26" t="str">
        <f t="shared" si="4"/>
        <v>#N/A</v>
      </c>
      <c r="N11" s="30"/>
      <c r="O11" s="31"/>
    </row>
    <row r="12" ht="15.75" customHeight="1">
      <c r="B12" s="26" t="str">
        <f>OFFSET(Equipes!D$2,MATCH(C12,Equipes!D$3:D$132,0),1)</f>
        <v>#N/A</v>
      </c>
      <c r="C12" s="27"/>
      <c r="D12" s="28" t="str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#N/A</v>
      </c>
      <c r="E12" s="28" t="str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#N/A</v>
      </c>
      <c r="F12" s="28" t="str">
        <f t="shared" si="2"/>
        <v>#N/A</v>
      </c>
      <c r="G12" s="27"/>
      <c r="H12" s="26" t="str">
        <f>OFFSET(Equipes!D$2,MATCH(G12,Equipes!D$3:D$132,0),1)</f>
        <v>#N/A</v>
      </c>
      <c r="I12" s="29" t="str">
        <f t="shared" ref="I12:K12" si="12">1/D12</f>
        <v>#N/A</v>
      </c>
      <c r="J12" s="29" t="str">
        <f t="shared" si="12"/>
        <v>#N/A</v>
      </c>
      <c r="K12" s="29" t="str">
        <f t="shared" si="12"/>
        <v>#N/A</v>
      </c>
      <c r="L12" s="26" t="str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#N/A</v>
      </c>
      <c r="M12" s="26" t="str">
        <f t="shared" si="4"/>
        <v>#N/A</v>
      </c>
      <c r="N12" s="30"/>
      <c r="O12" s="31"/>
    </row>
    <row r="13" ht="15.75" customHeight="1">
      <c r="B13" s="26" t="str">
        <f>OFFSET(Equipes!D$2,MATCH(C13,Equipes!D$3:D$132,0),1)</f>
        <v>#N/A</v>
      </c>
      <c r="C13" s="27"/>
      <c r="D13" s="28" t="str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#N/A</v>
      </c>
      <c r="E13" s="28" t="str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#N/A</v>
      </c>
      <c r="F13" s="28" t="str">
        <f t="shared" si="2"/>
        <v>#N/A</v>
      </c>
      <c r="G13" s="27"/>
      <c r="H13" s="26" t="str">
        <f>OFFSET(Equipes!D$2,MATCH(G13,Equipes!D$3:D$132,0),1)</f>
        <v>#N/A</v>
      </c>
      <c r="I13" s="29" t="str">
        <f t="shared" ref="I13:K13" si="13">1/D13</f>
        <v>#N/A</v>
      </c>
      <c r="J13" s="29" t="str">
        <f t="shared" si="13"/>
        <v>#N/A</v>
      </c>
      <c r="K13" s="29" t="str">
        <f t="shared" si="13"/>
        <v>#N/A</v>
      </c>
      <c r="L13" s="26" t="str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#N/A</v>
      </c>
      <c r="M13" s="26" t="str">
        <f t="shared" si="4"/>
        <v>#N/A</v>
      </c>
      <c r="N13" s="30"/>
      <c r="O13" s="31"/>
    </row>
    <row r="14" ht="15.75" customHeight="1">
      <c r="B14" s="26" t="str">
        <f>OFFSET(Equipes!D$2,MATCH(C14,Equipes!D$3:D$132,0),1)</f>
        <v>#N/A</v>
      </c>
      <c r="C14" s="27"/>
      <c r="D14" s="28" t="str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#N/A</v>
      </c>
      <c r="E14" s="28" t="str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#N/A</v>
      </c>
      <c r="F14" s="28" t="str">
        <f t="shared" si="2"/>
        <v>#N/A</v>
      </c>
      <c r="G14" s="27"/>
      <c r="H14" s="26" t="str">
        <f>OFFSET(Equipes!D$2,MATCH(G14,Equipes!D$3:D$132,0),1)</f>
        <v>#N/A</v>
      </c>
      <c r="I14" s="29" t="str">
        <f t="shared" ref="I14:K14" si="14">1/D14</f>
        <v>#N/A</v>
      </c>
      <c r="J14" s="29" t="str">
        <f t="shared" si="14"/>
        <v>#N/A</v>
      </c>
      <c r="K14" s="29" t="str">
        <f t="shared" si="14"/>
        <v>#N/A</v>
      </c>
      <c r="L14" s="26" t="str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#N/A</v>
      </c>
      <c r="M14" s="26" t="str">
        <f t="shared" si="4"/>
        <v>#N/A</v>
      </c>
      <c r="N14" s="30"/>
      <c r="O14" s="31"/>
    </row>
    <row r="15" ht="15.75" customHeight="1">
      <c r="B15" s="26" t="str">
        <f>OFFSET(Equipes!D$2,MATCH(C15,Equipes!D$3:D$132,0),1)</f>
        <v>#N/A</v>
      </c>
      <c r="C15" s="27"/>
      <c r="D15" s="28" t="str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#N/A</v>
      </c>
      <c r="E15" s="28" t="str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#N/A</v>
      </c>
      <c r="F15" s="28" t="str">
        <f t="shared" si="2"/>
        <v>#N/A</v>
      </c>
      <c r="G15" s="27"/>
      <c r="H15" s="26" t="str">
        <f>OFFSET(Equipes!D$2,MATCH(G15,Equipes!D$3:D$132,0),1)</f>
        <v>#N/A</v>
      </c>
      <c r="I15" s="29" t="str">
        <f t="shared" ref="I15:K15" si="15">1/D15</f>
        <v>#N/A</v>
      </c>
      <c r="J15" s="29" t="str">
        <f t="shared" si="15"/>
        <v>#N/A</v>
      </c>
      <c r="K15" s="29" t="str">
        <f t="shared" si="15"/>
        <v>#N/A</v>
      </c>
      <c r="L15" s="26" t="str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#N/A</v>
      </c>
      <c r="M15" s="26" t="str">
        <f t="shared" si="4"/>
        <v>#N/A</v>
      </c>
      <c r="N15" s="30"/>
      <c r="O15" s="31"/>
    </row>
    <row r="16" ht="15.75" customHeight="1">
      <c r="B16" s="26" t="str">
        <f>OFFSET(Equipes!D$2,MATCH(C16,Equipes!D$3:D$132,0),1)</f>
        <v>#N/A</v>
      </c>
      <c r="C16" s="27"/>
      <c r="D16" s="28" t="str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#N/A</v>
      </c>
      <c r="E16" s="28" t="str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#N/A</v>
      </c>
      <c r="F16" s="28" t="str">
        <f t="shared" si="2"/>
        <v>#N/A</v>
      </c>
      <c r="G16" s="27"/>
      <c r="H16" s="26" t="str">
        <f>OFFSET(Equipes!D$2,MATCH(G16,Equipes!D$3:D$132,0),1)</f>
        <v>#N/A</v>
      </c>
      <c r="I16" s="29" t="str">
        <f t="shared" ref="I16:K16" si="16">1/D16</f>
        <v>#N/A</v>
      </c>
      <c r="J16" s="29" t="str">
        <f t="shared" si="16"/>
        <v>#N/A</v>
      </c>
      <c r="K16" s="29" t="str">
        <f t="shared" si="16"/>
        <v>#N/A</v>
      </c>
      <c r="L16" s="26" t="str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#N/A</v>
      </c>
      <c r="M16" s="26" t="str">
        <f t="shared" si="4"/>
        <v>#N/A</v>
      </c>
      <c r="N16" s="30"/>
      <c r="O16" s="31"/>
    </row>
    <row r="17" ht="15.75" customHeight="1">
      <c r="B17" s="26" t="str">
        <f>OFFSET(Equipes!D$2,MATCH(C17,Equipes!D$3:D$132,0),1)</f>
        <v>#N/A</v>
      </c>
      <c r="C17" s="27"/>
      <c r="D17" s="28" t="str">
        <f>IF(B17="A",VLOOKUP(H17,'Tabela %'!$C$3:$D$17,2,FALSE),IF(B17="A+",VLOOKUP(H17,'Tabela %'!$C$18:$D$32,2,FALSE),IF(B17="A-",VLOOKUP(H17,'Tabela %'!$C$33:$D$47,2,FALSE),IF(B17="B",VLOOKUP(H17,'Tabela %'!$C$48:$D$62,2,FALSE),IF(B17="B+",VLOOKUP(H17,'Tabela %'!$C$63:$D$77,2,FALSE),IF(B17="B-",VLOOKUP(H17,'Tabela %'!$C$78:$D$92,2,FALSE),IF(B17="C",VLOOKUP(H17,'Tabela %'!$C$93:$D$107,2,FALSE),IF(B17="C+",VLOOKUP(H17,'Tabela %'!$C$108:$D$122,2,FALSE),IF(B17="C-",VLOOKUP(H17,'Tabela %'!$C$123:$D$137,2,FALSE),IF(B17="D",VLOOKUP(H17,'Tabela %'!$C$138:$D$152,2,FALSE),IF(B17="D+",VLOOKUP(H17,'Tabela %'!$C$153:$D$167,2,FALSE),IF(B17="D-",VLOOKUP(H17,'Tabela %'!$C$168:$D$182,2,FALSE),IF(B17="E",VLOOKUP(H17,'Tabela %'!$C$183:$D$197,2,FALSE),IF(B17="E+",VLOOKUP(H17,'Tabela %'!$C$198:$D$212,2,FALSE),IF(B17="E-",VLOOKUP(H17,'Tabela %'!$C$213:$D$227,2,FALSE),0)))))))))))))))</f>
        <v>#N/A</v>
      </c>
      <c r="E17" s="28" t="str">
        <f>IF(B17="A",VLOOKUP(H17,'Tabela %'!$C$3:$E$17,3,FALSE),IF(B17="A+",VLOOKUP(H17,'Tabela %'!$C$18:$E$32,3,FALSE),IF(B17="A-",VLOOKUP(H17,'Tabela %'!$C$33:$E$47,3,FALSE),IF(B17="B",VLOOKUP(H17,'Tabela %'!$C$48:$E$62,3,FALSE),IF(B17="B+",VLOOKUP(H17,'Tabela %'!$C$63:$E$77,3,FALSE),IF(B17="B-",VLOOKUP(H17,'Tabela %'!$C$78:$E$92,3,FALSE),IF(B17="C",VLOOKUP(H17,'Tabela %'!$C$93:$E$107,3,FALSE),IF(B17="C+",VLOOKUP(H17,'Tabela %'!$C$108:$E$122,3,FALSE),IF(B17="C-",VLOOKUP(H17,'Tabela %'!$C$123:$E$137,3,FALSE),IF(B17="D",VLOOKUP(H17,'Tabela %'!$C$138:$E$152,3,FALSE),IF(B17="D+",VLOOKUP(H17,'Tabela %'!$C$153:$E$167,3,FALSE),IF(B17="D-",VLOOKUP(H17,'Tabela %'!$C$168:$E$182,3,FALSE),IF(B17="E",VLOOKUP(H17,'Tabela %'!$C$183:$E$197,3,FALSE),IF(B17="E+",VLOOKUP(H17,'Tabela %'!$C$198:$E$212,3,FALSE),IF(B17="E-",VLOOKUP(H17,'Tabela %'!$C$213:$E$227,3,FALSE),0)))))))))))))))</f>
        <v>#N/A</v>
      </c>
      <c r="F17" s="28" t="str">
        <f t="shared" si="2"/>
        <v>#N/A</v>
      </c>
      <c r="G17" s="27"/>
      <c r="H17" s="26" t="str">
        <f>OFFSET(Equipes!D$2,MATCH(G17,Equipes!D$3:D$132,0),1)</f>
        <v>#N/A</v>
      </c>
      <c r="I17" s="29" t="str">
        <f t="shared" ref="I17:K17" si="17">1/D17</f>
        <v>#N/A</v>
      </c>
      <c r="J17" s="29" t="str">
        <f t="shared" si="17"/>
        <v>#N/A</v>
      </c>
      <c r="K17" s="29" t="str">
        <f t="shared" si="17"/>
        <v>#N/A</v>
      </c>
      <c r="L17" s="26" t="str">
        <f>IF(B17="A",VLOOKUP(H17,'Tabela %'!$C$3:$G$17,5,FALSE),IF(B17="A+",VLOOKUP(H17,'Tabela %'!$C$18:$G$32,5,FALSE),IF(B17="A-",VLOOKUP(H17,'Tabela %'!$C$33:$G$47,5,FALSE),IF(B17="B",VLOOKUP(H17,'Tabela %'!$C$48:$G$62,5,FALSE),IF(B17="B+",VLOOKUP(H17,'Tabela %'!$C$63:$G$77,5,FALSE),IF(B17="B-",VLOOKUP(H17,'Tabela %'!$C$78:$G$92,5,FALSE),IF(B17="C",VLOOKUP(H17,'Tabela %'!$C$93:$G$107,5,FALSE),IF(B17="C+",VLOOKUP(H17,'Tabela %'!$C$108:$G$122,5,FALSE),IF(B17="C-",VLOOKUP(H17,'Tabela %'!$C$123:$G$137,5,FALSE),IF(B17="D",VLOOKUP(H17,'Tabela %'!$C$138:$G$152,5,FALSE),IF(B17="D+",VLOOKUP(H17,'Tabela %'!$C$153:$G$167,5,FALSE),IF(B17="D-",VLOOKUP(H17,'Tabela %'!$C$168:$G$182,5,FALSE),IF(B17="E",VLOOKUP(H17,'Tabela %'!$C$183:$G$197,5,FALSE),IF(B17="E+",VLOOKUP(H17,'Tabela %'!$C$198:$G$212,5,FALSE),IF(B17="E-",VLOOKUP(H17,'Tabela %'!$C$213:$G$227,5,FALSE),0)))))))))))))))</f>
        <v>#N/A</v>
      </c>
      <c r="M17" s="26" t="str">
        <f t="shared" si="4"/>
        <v>#N/A</v>
      </c>
      <c r="N17" s="30"/>
      <c r="O17" s="31"/>
    </row>
    <row r="18" ht="15.75" customHeight="1">
      <c r="B18" s="26" t="str">
        <f>OFFSET(Equipes!D$2,MATCH(C18,Equipes!D$3:D$132,0),1)</f>
        <v>#N/A</v>
      </c>
      <c r="C18" s="27"/>
      <c r="D18" s="28" t="str">
        <f>IF(B18="A",VLOOKUP(H18,'Tabela %'!$C$3:$D$17,2,FALSE),IF(B18="A+",VLOOKUP(H18,'Tabela %'!$C$18:$D$32,2,FALSE),IF(B18="A-",VLOOKUP(H18,'Tabela %'!$C$33:$D$47,2,FALSE),IF(B18="B",VLOOKUP(H18,'Tabela %'!$C$48:$D$62,2,FALSE),IF(B18="B+",VLOOKUP(H18,'Tabela %'!$C$63:$D$77,2,FALSE),IF(B18="B-",VLOOKUP(H18,'Tabela %'!$C$78:$D$92,2,FALSE),IF(B18="C",VLOOKUP(H18,'Tabela %'!$C$93:$D$107,2,FALSE),IF(B18="C+",VLOOKUP(H18,'Tabela %'!$C$108:$D$122,2,FALSE),IF(B18="C-",VLOOKUP(H18,'Tabela %'!$C$123:$D$137,2,FALSE),IF(B18="D",VLOOKUP(H18,'Tabela %'!$C$138:$D$152,2,FALSE),IF(B18="D+",VLOOKUP(H18,'Tabela %'!$C$153:$D$167,2,FALSE),IF(B18="D-",VLOOKUP(H18,'Tabela %'!$C$168:$D$182,2,FALSE),IF(B18="E",VLOOKUP(H18,'Tabela %'!$C$183:$D$197,2,FALSE),IF(B18="E+",VLOOKUP(H18,'Tabela %'!$C$198:$D$212,2,FALSE),IF(B18="E-",VLOOKUP(H18,'Tabela %'!$C$213:$D$227,2,FALSE),0)))))))))))))))</f>
        <v>#N/A</v>
      </c>
      <c r="E18" s="28" t="str">
        <f>IF(B18="A",VLOOKUP(H18,'Tabela %'!$C$3:$E$17,3,FALSE),IF(B18="A+",VLOOKUP(H18,'Tabela %'!$C$18:$E$32,3,FALSE),IF(B18="A-",VLOOKUP(H18,'Tabela %'!$C$33:$E$47,3,FALSE),IF(B18="B",VLOOKUP(H18,'Tabela %'!$C$48:$E$62,3,FALSE),IF(B18="B+",VLOOKUP(H18,'Tabela %'!$C$63:$E$77,3,FALSE),IF(B18="B-",VLOOKUP(H18,'Tabela %'!$C$78:$E$92,3,FALSE),IF(B18="C",VLOOKUP(H18,'Tabela %'!$C$93:$E$107,3,FALSE),IF(B18="C+",VLOOKUP(H18,'Tabela %'!$C$108:$E$122,3,FALSE),IF(B18="C-",VLOOKUP(H18,'Tabela %'!$C$123:$E$137,3,FALSE),IF(B18="D",VLOOKUP(H18,'Tabela %'!$C$138:$E$152,3,FALSE),IF(B18="D+",VLOOKUP(H18,'Tabela %'!$C$153:$E$167,3,FALSE),IF(B18="D-",VLOOKUP(H18,'Tabela %'!$C$168:$E$182,3,FALSE),IF(B18="E",VLOOKUP(H18,'Tabela %'!$C$183:$E$197,3,FALSE),IF(B18="E+",VLOOKUP(H18,'Tabela %'!$C$198:$E$212,3,FALSE),IF(B18="E-",VLOOKUP(H18,'Tabela %'!$C$213:$E$227,3,FALSE),0)))))))))))))))</f>
        <v>#N/A</v>
      </c>
      <c r="F18" s="28" t="str">
        <f t="shared" si="2"/>
        <v>#N/A</v>
      </c>
      <c r="G18" s="27"/>
      <c r="H18" s="26" t="str">
        <f>OFFSET(Equipes!D$2,MATCH(G18,Equipes!D$3:D$132,0),1)</f>
        <v>#N/A</v>
      </c>
      <c r="I18" s="29" t="str">
        <f t="shared" ref="I18:K18" si="18">1/D18</f>
        <v>#N/A</v>
      </c>
      <c r="J18" s="29" t="str">
        <f t="shared" si="18"/>
        <v>#N/A</v>
      </c>
      <c r="K18" s="29" t="str">
        <f t="shared" si="18"/>
        <v>#N/A</v>
      </c>
      <c r="L18" s="26" t="str">
        <f>IF(B18="A",VLOOKUP(H18,'Tabela %'!$C$3:$G$17,5,FALSE),IF(B18="A+",VLOOKUP(H18,'Tabela %'!$C$18:$G$32,5,FALSE),IF(B18="A-",VLOOKUP(H18,'Tabela %'!$C$33:$G$47,5,FALSE),IF(B18="B",VLOOKUP(H18,'Tabela %'!$C$48:$G$62,5,FALSE),IF(B18="B+",VLOOKUP(H18,'Tabela %'!$C$63:$G$77,5,FALSE),IF(B18="B-",VLOOKUP(H18,'Tabela %'!$C$78:$G$92,5,FALSE),IF(B18="C",VLOOKUP(H18,'Tabela %'!$C$93:$G$107,5,FALSE),IF(B18="C+",VLOOKUP(H18,'Tabela %'!$C$108:$G$122,5,FALSE),IF(B18="C-",VLOOKUP(H18,'Tabela %'!$C$123:$G$137,5,FALSE),IF(B18="D",VLOOKUP(H18,'Tabela %'!$C$138:$G$152,5,FALSE),IF(B18="D+",VLOOKUP(H18,'Tabela %'!$C$153:$G$167,5,FALSE),IF(B18="D-",VLOOKUP(H18,'Tabela %'!$C$168:$G$182,5,FALSE),IF(B18="E",VLOOKUP(H18,'Tabela %'!$C$183:$G$197,5,FALSE),IF(B18="E+",VLOOKUP(H18,'Tabela %'!$C$198:$G$212,5,FALSE),IF(B18="E-",VLOOKUP(H18,'Tabela %'!$C$213:$G$227,5,FALSE),0)))))))))))))))</f>
        <v>#N/A</v>
      </c>
      <c r="M18" s="26" t="str">
        <f t="shared" si="4"/>
        <v>#N/A</v>
      </c>
      <c r="N18" s="30"/>
      <c r="O18" s="31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#N/A</v>
      </c>
      <c r="C3" s="27"/>
      <c r="D3" s="28" t="str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#N/A</v>
      </c>
      <c r="E3" s="28" t="str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#N/A</v>
      </c>
      <c r="F3" s="28" t="str">
        <f t="shared" ref="F3:F10" si="2">1-D3-E3</f>
        <v>#N/A</v>
      </c>
      <c r="G3" s="27"/>
      <c r="H3" s="26" t="str">
        <f>OFFSET(Equipes!D$2,MATCH(G3,Equipes!D$3:D$132,0),1)</f>
        <v>#N/A</v>
      </c>
      <c r="I3" s="29" t="str">
        <f t="shared" ref="I3:K3" si="1">1/D3</f>
        <v>#N/A</v>
      </c>
      <c r="J3" s="29" t="str">
        <f t="shared" si="1"/>
        <v>#N/A</v>
      </c>
      <c r="K3" s="29" t="str">
        <f t="shared" si="1"/>
        <v>#N/A</v>
      </c>
      <c r="L3" s="26" t="str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#N/A</v>
      </c>
      <c r="M3" s="26" t="str">
        <f t="shared" ref="M3:M10" si="4">-L3</f>
        <v>#N/A</v>
      </c>
      <c r="N3" s="30"/>
      <c r="O3" s="31"/>
    </row>
    <row r="4" ht="15.75" customHeight="1">
      <c r="B4" s="26" t="str">
        <f>OFFSET(Equipes!D$2,MATCH(C4,Equipes!D$3:D$132,0),1)</f>
        <v>#N/A</v>
      </c>
      <c r="C4" s="27"/>
      <c r="D4" s="28" t="str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#N/A</v>
      </c>
      <c r="E4" s="28" t="str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#N/A</v>
      </c>
      <c r="F4" s="28" t="str">
        <f t="shared" si="2"/>
        <v>#N/A</v>
      </c>
      <c r="G4" s="27"/>
      <c r="H4" s="26" t="str">
        <f>OFFSET(Equipes!D$2,MATCH(G4,Equipes!D$3:D$132,0),1)</f>
        <v>#N/A</v>
      </c>
      <c r="I4" s="29" t="str">
        <f t="shared" ref="I4:K4" si="3">1/D4</f>
        <v>#N/A</v>
      </c>
      <c r="J4" s="29" t="str">
        <f t="shared" si="3"/>
        <v>#N/A</v>
      </c>
      <c r="K4" s="29" t="str">
        <f t="shared" si="3"/>
        <v>#N/A</v>
      </c>
      <c r="L4" s="26" t="str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#N/A</v>
      </c>
      <c r="M4" s="26" t="str">
        <f t="shared" si="4"/>
        <v>#N/A</v>
      </c>
      <c r="N4" s="30"/>
      <c r="O4" s="31"/>
    </row>
    <row r="5" ht="15.75" customHeight="1">
      <c r="B5" s="26" t="str">
        <f>OFFSET(Equipes!D$2,MATCH(C5,Equipes!D$3:D$132,0),1)</f>
        <v>#N/A</v>
      </c>
      <c r="C5" s="27"/>
      <c r="D5" s="28" t="str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#N/A</v>
      </c>
      <c r="E5" s="28" t="str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#N/A</v>
      </c>
      <c r="F5" s="28" t="str">
        <f t="shared" si="2"/>
        <v>#N/A</v>
      </c>
      <c r="G5" s="27"/>
      <c r="H5" s="26" t="str">
        <f>OFFSET(Equipes!D$2,MATCH(G5,Equipes!D$3:D$132,0),1)</f>
        <v>#N/A</v>
      </c>
      <c r="I5" s="29" t="str">
        <f t="shared" ref="I5:K5" si="5">1/D5</f>
        <v>#N/A</v>
      </c>
      <c r="J5" s="29" t="str">
        <f t="shared" si="5"/>
        <v>#N/A</v>
      </c>
      <c r="K5" s="29" t="str">
        <f t="shared" si="5"/>
        <v>#N/A</v>
      </c>
      <c r="L5" s="26" t="str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#N/A</v>
      </c>
      <c r="M5" s="26" t="str">
        <f t="shared" si="4"/>
        <v>#N/A</v>
      </c>
      <c r="N5" s="30"/>
      <c r="O5" s="31"/>
    </row>
    <row r="6" ht="15.75" customHeight="1">
      <c r="B6" s="26" t="str">
        <f>OFFSET(Equipes!D$2,MATCH(C6,Equipes!D$3:D$132,0),1)</f>
        <v>#N/A</v>
      </c>
      <c r="C6" s="27"/>
      <c r="D6" s="28" t="str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#N/A</v>
      </c>
      <c r="E6" s="28" t="str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#N/A</v>
      </c>
      <c r="F6" s="28" t="str">
        <f t="shared" si="2"/>
        <v>#N/A</v>
      </c>
      <c r="G6" s="27"/>
      <c r="H6" s="26" t="str">
        <f>OFFSET(Equipes!D$2,MATCH(G6,Equipes!D$3:D$132,0),1)</f>
        <v>#N/A</v>
      </c>
      <c r="I6" s="29" t="str">
        <f t="shared" ref="I6:K6" si="6">1/D6</f>
        <v>#N/A</v>
      </c>
      <c r="J6" s="29" t="str">
        <f t="shared" si="6"/>
        <v>#N/A</v>
      </c>
      <c r="K6" s="29" t="str">
        <f t="shared" si="6"/>
        <v>#N/A</v>
      </c>
      <c r="L6" s="26" t="str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#N/A</v>
      </c>
      <c r="M6" s="26" t="str">
        <f t="shared" si="4"/>
        <v>#N/A</v>
      </c>
      <c r="N6" s="30"/>
      <c r="O6" s="31"/>
    </row>
    <row r="7" ht="15.75" customHeight="1">
      <c r="B7" s="26" t="str">
        <f>OFFSET(Equipes!D$2,MATCH(C7,Equipes!D$3:D$132,0),1)</f>
        <v>#N/A</v>
      </c>
      <c r="C7" s="27"/>
      <c r="D7" s="28" t="str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#N/A</v>
      </c>
      <c r="E7" s="28" t="str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#N/A</v>
      </c>
      <c r="F7" s="28" t="str">
        <f t="shared" si="2"/>
        <v>#N/A</v>
      </c>
      <c r="G7" s="27"/>
      <c r="H7" s="26" t="str">
        <f>OFFSET(Equipes!D$2,MATCH(G7,Equipes!D$3:D$132,0),1)</f>
        <v>#N/A</v>
      </c>
      <c r="I7" s="29" t="str">
        <f t="shared" ref="I7:K7" si="7">1/D7</f>
        <v>#N/A</v>
      </c>
      <c r="J7" s="29" t="str">
        <f t="shared" si="7"/>
        <v>#N/A</v>
      </c>
      <c r="K7" s="29" t="str">
        <f t="shared" si="7"/>
        <v>#N/A</v>
      </c>
      <c r="L7" s="26" t="str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#N/A</v>
      </c>
      <c r="M7" s="26" t="str">
        <f t="shared" si="4"/>
        <v>#N/A</v>
      </c>
      <c r="N7" s="30"/>
      <c r="O7" s="31"/>
    </row>
    <row r="8" ht="15.75" customHeight="1">
      <c r="B8" s="26" t="str">
        <f>OFFSET(Equipes!D$2,MATCH(C8,Equipes!D$3:D$132,0),1)</f>
        <v>#N/A</v>
      </c>
      <c r="C8" s="32"/>
      <c r="D8" s="28" t="str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#N/A</v>
      </c>
      <c r="E8" s="28" t="str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#N/A</v>
      </c>
      <c r="F8" s="28" t="str">
        <f t="shared" si="2"/>
        <v>#N/A</v>
      </c>
      <c r="G8" s="27"/>
      <c r="H8" s="26" t="str">
        <f>OFFSET(Equipes!D$2,MATCH(G8,Equipes!D$3:D$132,0),1)</f>
        <v>#N/A</v>
      </c>
      <c r="I8" s="29" t="str">
        <f t="shared" ref="I8:K8" si="8">1/D8</f>
        <v>#N/A</v>
      </c>
      <c r="J8" s="29" t="str">
        <f t="shared" si="8"/>
        <v>#N/A</v>
      </c>
      <c r="K8" s="29" t="str">
        <f t="shared" si="8"/>
        <v>#N/A</v>
      </c>
      <c r="L8" s="26" t="str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#N/A</v>
      </c>
      <c r="M8" s="26" t="str">
        <f t="shared" si="4"/>
        <v>#N/A</v>
      </c>
      <c r="N8" s="30"/>
      <c r="O8" s="31"/>
    </row>
    <row r="9" ht="15.75" customHeight="1">
      <c r="B9" s="26" t="str">
        <f>OFFSET(Equipes!D$2,MATCH(C9,Equipes!D$3:D$132,0),1)</f>
        <v>#N/A</v>
      </c>
      <c r="C9" s="33"/>
      <c r="D9" s="28" t="str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#N/A</v>
      </c>
      <c r="E9" s="28" t="str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#N/A</v>
      </c>
      <c r="F9" s="28" t="str">
        <f t="shared" si="2"/>
        <v>#N/A</v>
      </c>
      <c r="G9" s="27"/>
      <c r="H9" s="26" t="str">
        <f>OFFSET(Equipes!D$2,MATCH(G9,Equipes!D$3:D$132,0),1)</f>
        <v>#N/A</v>
      </c>
      <c r="I9" s="29" t="str">
        <f t="shared" ref="I9:K9" si="9">1/D9</f>
        <v>#N/A</v>
      </c>
      <c r="J9" s="29" t="str">
        <f t="shared" si="9"/>
        <v>#N/A</v>
      </c>
      <c r="K9" s="29" t="str">
        <f t="shared" si="9"/>
        <v>#N/A</v>
      </c>
      <c r="L9" s="26" t="str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#N/A</v>
      </c>
      <c r="M9" s="26" t="str">
        <f t="shared" si="4"/>
        <v>#N/A</v>
      </c>
      <c r="N9" s="31"/>
      <c r="O9" s="31"/>
    </row>
    <row r="10" ht="15.75" customHeight="1">
      <c r="B10" s="26" t="str">
        <f>OFFSET(Equipes!D$2,MATCH(C10,Equipes!D$3:D$132,0),1)</f>
        <v>#N/A</v>
      </c>
      <c r="C10" s="33"/>
      <c r="D10" s="28" t="str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#N/A</v>
      </c>
      <c r="E10" s="28" t="str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#N/A</v>
      </c>
      <c r="F10" s="28" t="str">
        <f t="shared" si="2"/>
        <v>#N/A</v>
      </c>
      <c r="G10" s="27"/>
      <c r="H10" s="26" t="str">
        <f>OFFSET(Equipes!D$2,MATCH(G10,Equipes!D$3:D$132,0),1)</f>
        <v>#N/A</v>
      </c>
      <c r="I10" s="29" t="str">
        <f t="shared" ref="I10:K10" si="10">1/D10</f>
        <v>#N/A</v>
      </c>
      <c r="J10" s="29" t="str">
        <f t="shared" si="10"/>
        <v>#N/A</v>
      </c>
      <c r="K10" s="29" t="str">
        <f t="shared" si="10"/>
        <v>#N/A</v>
      </c>
      <c r="L10" s="26" t="str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#N/A</v>
      </c>
      <c r="M10" s="26" t="str">
        <f t="shared" si="4"/>
        <v>#N/A</v>
      </c>
      <c r="N10" s="30"/>
      <c r="O10" s="31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#N/A</v>
      </c>
      <c r="C3" s="27"/>
      <c r="D3" s="28" t="str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#N/A</v>
      </c>
      <c r="E3" s="28" t="str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#N/A</v>
      </c>
      <c r="F3" s="28" t="str">
        <f t="shared" ref="F3:F6" si="2">1-D3-E3</f>
        <v>#N/A</v>
      </c>
      <c r="G3" s="27"/>
      <c r="H3" s="26" t="str">
        <f>OFFSET(Equipes!D$2,MATCH(G3,Equipes!D$3:D$132,0),1)</f>
        <v>#N/A</v>
      </c>
      <c r="I3" s="29" t="str">
        <f t="shared" ref="I3:K3" si="1">1/D3</f>
        <v>#N/A</v>
      </c>
      <c r="J3" s="29" t="str">
        <f t="shared" si="1"/>
        <v>#N/A</v>
      </c>
      <c r="K3" s="29" t="str">
        <f t="shared" si="1"/>
        <v>#N/A</v>
      </c>
      <c r="L3" s="26" t="str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#N/A</v>
      </c>
      <c r="M3" s="26" t="str">
        <f t="shared" ref="M3:M6" si="4">-L3</f>
        <v>#N/A</v>
      </c>
      <c r="N3" s="30"/>
      <c r="O3" s="31"/>
    </row>
    <row r="4" ht="15.75" customHeight="1">
      <c r="B4" s="26" t="str">
        <f>OFFSET(Equipes!D$2,MATCH(C4,Equipes!D$3:D$132,0),1)</f>
        <v>#N/A</v>
      </c>
      <c r="C4" s="27"/>
      <c r="D4" s="28" t="str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#N/A</v>
      </c>
      <c r="E4" s="28" t="str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#N/A</v>
      </c>
      <c r="F4" s="28" t="str">
        <f t="shared" si="2"/>
        <v>#N/A</v>
      </c>
      <c r="G4" s="27"/>
      <c r="H4" s="26" t="str">
        <f>OFFSET(Equipes!D$2,MATCH(G4,Equipes!D$3:D$132,0),1)</f>
        <v>#N/A</v>
      </c>
      <c r="I4" s="29" t="str">
        <f t="shared" ref="I4:K4" si="3">1/D4</f>
        <v>#N/A</v>
      </c>
      <c r="J4" s="29" t="str">
        <f t="shared" si="3"/>
        <v>#N/A</v>
      </c>
      <c r="K4" s="29" t="str">
        <f t="shared" si="3"/>
        <v>#N/A</v>
      </c>
      <c r="L4" s="26" t="str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#N/A</v>
      </c>
      <c r="M4" s="26" t="str">
        <f t="shared" si="4"/>
        <v>#N/A</v>
      </c>
      <c r="N4" s="30"/>
      <c r="O4" s="31"/>
    </row>
    <row r="5" ht="15.75" customHeight="1">
      <c r="B5" s="26" t="str">
        <f>OFFSET(Equipes!D$2,MATCH(C5,Equipes!D$3:D$132,0),1)</f>
        <v>#N/A</v>
      </c>
      <c r="C5" s="27"/>
      <c r="D5" s="28" t="str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#N/A</v>
      </c>
      <c r="E5" s="28" t="str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#N/A</v>
      </c>
      <c r="F5" s="28" t="str">
        <f t="shared" si="2"/>
        <v>#N/A</v>
      </c>
      <c r="G5" s="27"/>
      <c r="H5" s="26" t="str">
        <f>OFFSET(Equipes!D$2,MATCH(G5,Equipes!D$3:D$132,0),1)</f>
        <v>#N/A</v>
      </c>
      <c r="I5" s="29" t="str">
        <f t="shared" ref="I5:K5" si="5">1/D5</f>
        <v>#N/A</v>
      </c>
      <c r="J5" s="29" t="str">
        <f t="shared" si="5"/>
        <v>#N/A</v>
      </c>
      <c r="K5" s="29" t="str">
        <f t="shared" si="5"/>
        <v>#N/A</v>
      </c>
      <c r="L5" s="26" t="str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#N/A</v>
      </c>
      <c r="M5" s="26" t="str">
        <f t="shared" si="4"/>
        <v>#N/A</v>
      </c>
      <c r="N5" s="30"/>
      <c r="O5" s="31"/>
    </row>
    <row r="6" ht="15.75" customHeight="1">
      <c r="B6" s="26" t="str">
        <f>OFFSET(Equipes!D$2,MATCH(C6,Equipes!D$3:D$132,0),1)</f>
        <v>#N/A</v>
      </c>
      <c r="C6" s="27"/>
      <c r="D6" s="28" t="str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#N/A</v>
      </c>
      <c r="E6" s="28" t="str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#N/A</v>
      </c>
      <c r="F6" s="28" t="str">
        <f t="shared" si="2"/>
        <v>#N/A</v>
      </c>
      <c r="G6" s="27"/>
      <c r="H6" s="26" t="str">
        <f>OFFSET(Equipes!D$2,MATCH(G6,Equipes!D$3:D$132,0),1)</f>
        <v>#N/A</v>
      </c>
      <c r="I6" s="29" t="str">
        <f t="shared" ref="I6:K6" si="6">1/D6</f>
        <v>#N/A</v>
      </c>
      <c r="J6" s="29" t="str">
        <f t="shared" si="6"/>
        <v>#N/A</v>
      </c>
      <c r="K6" s="29" t="str">
        <f t="shared" si="6"/>
        <v>#N/A</v>
      </c>
      <c r="L6" s="26" t="str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#N/A</v>
      </c>
      <c r="M6" s="26" t="str">
        <f t="shared" si="4"/>
        <v>#N/A</v>
      </c>
      <c r="N6" s="30"/>
      <c r="O6" s="31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#N/A</v>
      </c>
      <c r="C3" s="27"/>
      <c r="D3" s="28" t="str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#N/A</v>
      </c>
      <c r="E3" s="28" t="str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#N/A</v>
      </c>
      <c r="F3" s="28" t="str">
        <f t="shared" ref="F3:F4" si="2">1-D3-E3</f>
        <v>#N/A</v>
      </c>
      <c r="G3" s="27"/>
      <c r="H3" s="26" t="str">
        <f>OFFSET(Equipes!D$2,MATCH(G3,Equipes!D$3:D$132,0),1)</f>
        <v>#N/A</v>
      </c>
      <c r="I3" s="29" t="str">
        <f t="shared" ref="I3:K3" si="1">1/D3</f>
        <v>#N/A</v>
      </c>
      <c r="J3" s="29" t="str">
        <f t="shared" si="1"/>
        <v>#N/A</v>
      </c>
      <c r="K3" s="29" t="str">
        <f t="shared" si="1"/>
        <v>#N/A</v>
      </c>
      <c r="L3" s="26" t="str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#N/A</v>
      </c>
      <c r="M3" s="26" t="str">
        <f t="shared" ref="M3:M4" si="4">-L3</f>
        <v>#N/A</v>
      </c>
      <c r="N3" s="30"/>
      <c r="O3" s="31"/>
    </row>
    <row r="4" ht="15.75" customHeight="1">
      <c r="B4" s="26" t="str">
        <f>OFFSET(Equipes!D$2,MATCH(C4,Equipes!D$3:D$132,0),1)</f>
        <v>#N/A</v>
      </c>
      <c r="C4" s="27"/>
      <c r="D4" s="28" t="str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#N/A</v>
      </c>
      <c r="E4" s="28" t="str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#N/A</v>
      </c>
      <c r="F4" s="28" t="str">
        <f t="shared" si="2"/>
        <v>#N/A</v>
      </c>
      <c r="G4" s="27"/>
      <c r="H4" s="26" t="str">
        <f>OFFSET(Equipes!D$2,MATCH(G4,Equipes!D$3:D$132,0),1)</f>
        <v>#N/A</v>
      </c>
      <c r="I4" s="29" t="str">
        <f t="shared" ref="I4:K4" si="3">1/D4</f>
        <v>#N/A</v>
      </c>
      <c r="J4" s="29" t="str">
        <f t="shared" si="3"/>
        <v>#N/A</v>
      </c>
      <c r="K4" s="29" t="str">
        <f t="shared" si="3"/>
        <v>#N/A</v>
      </c>
      <c r="L4" s="26" t="str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#N/A</v>
      </c>
      <c r="M4" s="26" t="str">
        <f t="shared" si="4"/>
        <v>#N/A</v>
      </c>
      <c r="N4" s="30"/>
      <c r="O4" s="31"/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#N/A</v>
      </c>
      <c r="C3" s="27"/>
      <c r="D3" s="28" t="str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#N/A</v>
      </c>
      <c r="E3" s="28" t="str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#N/A</v>
      </c>
      <c r="F3" s="28" t="str">
        <f>1-D3-E3</f>
        <v>#N/A</v>
      </c>
      <c r="G3" s="27"/>
      <c r="H3" s="26" t="str">
        <f>OFFSET(Equipes!D$2,MATCH(G3,Equipes!D$3:D$132,0),1)</f>
        <v>#N/A</v>
      </c>
      <c r="I3" s="29" t="str">
        <f t="shared" ref="I3:K3" si="1">1/D3</f>
        <v>#N/A</v>
      </c>
      <c r="J3" s="29" t="str">
        <f t="shared" si="1"/>
        <v>#N/A</v>
      </c>
      <c r="K3" s="29" t="str">
        <f t="shared" si="1"/>
        <v>#N/A</v>
      </c>
      <c r="L3" s="26" t="str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#N/A</v>
      </c>
      <c r="M3" s="26" t="str">
        <f>-L3</f>
        <v>#N/A</v>
      </c>
      <c r="N3" s="30"/>
      <c r="O3" s="31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21.14"/>
    <col customWidth="1" min="3" max="3" width="7.0"/>
    <col customWidth="1" min="4" max="4" width="25.43"/>
    <col customWidth="1" min="5" max="5" width="9.57"/>
    <col customWidth="1" min="6" max="6" width="41.43"/>
    <col customWidth="1" min="7" max="7" width="13.57"/>
    <col customWidth="1" min="8" max="8" width="13.43"/>
    <col customWidth="1" min="9" max="9" width="12.71"/>
    <col customWidth="1" min="10" max="10" width="13.14"/>
    <col customWidth="1" min="11" max="11" width="12.86"/>
  </cols>
  <sheetData>
    <row r="2">
      <c r="B2" s="4" t="s">
        <v>4</v>
      </c>
      <c r="C2" s="5" t="s">
        <v>5</v>
      </c>
      <c r="D2" s="6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7" t="s">
        <v>11</v>
      </c>
      <c r="J2" s="7" t="s">
        <v>12</v>
      </c>
      <c r="K2" s="7" t="s">
        <v>13</v>
      </c>
      <c r="L2" s="7" t="s">
        <v>14</v>
      </c>
    </row>
    <row r="3">
      <c r="B3" s="8" t="s">
        <v>15</v>
      </c>
      <c r="C3" s="9">
        <v>1.0</v>
      </c>
      <c r="D3" s="9" t="s">
        <v>16</v>
      </c>
      <c r="E3" s="10" t="s">
        <v>17</v>
      </c>
      <c r="F3" s="8" t="s">
        <v>18</v>
      </c>
      <c r="G3" s="8" t="s">
        <v>19</v>
      </c>
      <c r="H3" s="8" t="s">
        <v>20</v>
      </c>
      <c r="I3" s="11" t="s">
        <v>21</v>
      </c>
      <c r="J3" s="11" t="s">
        <v>22</v>
      </c>
      <c r="K3" s="11" t="s">
        <v>23</v>
      </c>
      <c r="L3" s="11" t="s">
        <v>24</v>
      </c>
    </row>
    <row r="4">
      <c r="B4" s="8" t="s">
        <v>15</v>
      </c>
      <c r="C4" s="9">
        <v>1.0</v>
      </c>
      <c r="D4" s="9" t="s">
        <v>25</v>
      </c>
      <c r="E4" s="12" t="s">
        <v>26</v>
      </c>
      <c r="F4" s="8" t="s">
        <v>27</v>
      </c>
      <c r="G4" s="8" t="s">
        <v>24</v>
      </c>
      <c r="H4" s="8" t="s">
        <v>24</v>
      </c>
      <c r="I4" s="11" t="s">
        <v>24</v>
      </c>
      <c r="J4" s="11" t="s">
        <v>24</v>
      </c>
      <c r="K4" s="11" t="s">
        <v>24</v>
      </c>
      <c r="L4" s="11" t="s">
        <v>24</v>
      </c>
    </row>
    <row r="5">
      <c r="B5" s="8" t="s">
        <v>15</v>
      </c>
      <c r="C5" s="9">
        <v>1.0</v>
      </c>
      <c r="D5" s="9" t="s">
        <v>28</v>
      </c>
      <c r="E5" s="12" t="s">
        <v>29</v>
      </c>
      <c r="F5" s="8" t="s">
        <v>30</v>
      </c>
      <c r="G5" s="8" t="s">
        <v>31</v>
      </c>
      <c r="H5" s="8" t="s">
        <v>24</v>
      </c>
      <c r="I5" s="11" t="s">
        <v>24</v>
      </c>
      <c r="J5" s="11" t="s">
        <v>24</v>
      </c>
      <c r="K5" s="11" t="s">
        <v>24</v>
      </c>
      <c r="L5" s="11" t="s">
        <v>24</v>
      </c>
    </row>
    <row r="6">
      <c r="B6" s="8" t="s">
        <v>15</v>
      </c>
      <c r="C6" s="9">
        <v>1.0</v>
      </c>
      <c r="D6" s="9" t="s">
        <v>32</v>
      </c>
      <c r="E6" s="12" t="s">
        <v>33</v>
      </c>
      <c r="F6" s="8" t="s">
        <v>34</v>
      </c>
      <c r="G6" s="8" t="s">
        <v>35</v>
      </c>
      <c r="H6" s="8" t="s">
        <v>36</v>
      </c>
      <c r="I6" s="11" t="s">
        <v>37</v>
      </c>
      <c r="J6" s="11" t="s">
        <v>38</v>
      </c>
      <c r="K6" s="11" t="s">
        <v>39</v>
      </c>
      <c r="L6" s="11" t="s">
        <v>40</v>
      </c>
    </row>
    <row r="7">
      <c r="B7" s="8" t="s">
        <v>41</v>
      </c>
      <c r="C7" s="9">
        <v>2.0</v>
      </c>
      <c r="D7" s="9" t="s">
        <v>42</v>
      </c>
      <c r="E7" s="12" t="s">
        <v>43</v>
      </c>
      <c r="F7" s="8" t="s">
        <v>30</v>
      </c>
      <c r="G7" s="8" t="s">
        <v>44</v>
      </c>
      <c r="H7" s="8" t="s">
        <v>24</v>
      </c>
      <c r="I7" s="11" t="s">
        <v>24</v>
      </c>
      <c r="J7" s="11" t="s">
        <v>24</v>
      </c>
      <c r="K7" s="11" t="s">
        <v>24</v>
      </c>
      <c r="L7" s="11" t="s">
        <v>24</v>
      </c>
    </row>
    <row r="8">
      <c r="B8" s="8" t="s">
        <v>41</v>
      </c>
      <c r="C8" s="9">
        <v>2.0</v>
      </c>
      <c r="D8" s="9" t="s">
        <v>45</v>
      </c>
      <c r="E8" s="12" t="s">
        <v>46</v>
      </c>
      <c r="F8" s="8" t="s">
        <v>47</v>
      </c>
      <c r="G8" s="8" t="s">
        <v>48</v>
      </c>
      <c r="H8" s="8" t="s">
        <v>24</v>
      </c>
      <c r="I8" s="11" t="s">
        <v>24</v>
      </c>
      <c r="J8" s="11" t="s">
        <v>24</v>
      </c>
      <c r="K8" s="11" t="s">
        <v>24</v>
      </c>
      <c r="L8" s="11" t="s">
        <v>24</v>
      </c>
    </row>
    <row r="9">
      <c r="B9" s="8" t="s">
        <v>41</v>
      </c>
      <c r="C9" s="9">
        <v>2.0</v>
      </c>
      <c r="D9" s="9" t="s">
        <v>49</v>
      </c>
      <c r="E9" s="12" t="s">
        <v>50</v>
      </c>
      <c r="F9" s="8" t="s">
        <v>51</v>
      </c>
      <c r="G9" s="8" t="s">
        <v>52</v>
      </c>
      <c r="H9" s="8" t="s">
        <v>53</v>
      </c>
      <c r="I9" s="13"/>
      <c r="J9" s="13"/>
      <c r="K9" s="13"/>
      <c r="L9" s="13"/>
    </row>
    <row r="10">
      <c r="B10" s="8" t="s">
        <v>41</v>
      </c>
      <c r="C10" s="9">
        <v>2.0</v>
      </c>
      <c r="D10" s="9" t="s">
        <v>54</v>
      </c>
      <c r="E10" s="12" t="s">
        <v>55</v>
      </c>
      <c r="F10" s="8" t="s">
        <v>56</v>
      </c>
      <c r="G10" s="8" t="s">
        <v>24</v>
      </c>
      <c r="H10" s="8" t="s">
        <v>24</v>
      </c>
      <c r="I10" s="11" t="s">
        <v>24</v>
      </c>
      <c r="J10" s="11" t="s">
        <v>24</v>
      </c>
      <c r="K10" s="11" t="s">
        <v>24</v>
      </c>
      <c r="L10" s="11" t="s">
        <v>24</v>
      </c>
    </row>
    <row r="11">
      <c r="B11" s="8" t="s">
        <v>57</v>
      </c>
      <c r="C11" s="9">
        <v>3.0</v>
      </c>
      <c r="D11" s="9" t="s">
        <v>58</v>
      </c>
      <c r="E11" s="12" t="s">
        <v>59</v>
      </c>
      <c r="F11" s="8" t="s">
        <v>60</v>
      </c>
      <c r="G11" s="8" t="s">
        <v>61</v>
      </c>
      <c r="H11" s="8" t="s">
        <v>24</v>
      </c>
      <c r="I11" s="11" t="s">
        <v>24</v>
      </c>
      <c r="J11" s="11" t="s">
        <v>24</v>
      </c>
      <c r="K11" s="11" t="s">
        <v>24</v>
      </c>
      <c r="L11" s="11" t="s">
        <v>24</v>
      </c>
    </row>
    <row r="12">
      <c r="B12" s="8" t="s">
        <v>57</v>
      </c>
      <c r="C12" s="9">
        <v>3.0</v>
      </c>
      <c r="D12" s="9" t="s">
        <v>62</v>
      </c>
      <c r="E12" s="12" t="s">
        <v>63</v>
      </c>
      <c r="F12" s="8" t="s">
        <v>64</v>
      </c>
      <c r="G12" s="8" t="s">
        <v>24</v>
      </c>
      <c r="H12" s="8" t="s">
        <v>24</v>
      </c>
      <c r="I12" s="11" t="s">
        <v>24</v>
      </c>
      <c r="J12" s="11" t="s">
        <v>24</v>
      </c>
      <c r="K12" s="11" t="s">
        <v>24</v>
      </c>
      <c r="L12" s="11" t="s">
        <v>24</v>
      </c>
    </row>
    <row r="13">
      <c r="B13" s="8" t="s">
        <v>57</v>
      </c>
      <c r="C13" s="9">
        <v>3.0</v>
      </c>
      <c r="D13" s="9" t="s">
        <v>65</v>
      </c>
      <c r="E13" s="12" t="s">
        <v>66</v>
      </c>
      <c r="F13" s="8" t="s">
        <v>67</v>
      </c>
      <c r="G13" s="8" t="s">
        <v>68</v>
      </c>
      <c r="H13" s="8" t="s">
        <v>69</v>
      </c>
      <c r="I13" s="11" t="s">
        <v>24</v>
      </c>
      <c r="J13" s="11" t="s">
        <v>24</v>
      </c>
      <c r="K13" s="11" t="s">
        <v>24</v>
      </c>
      <c r="L13" s="11" t="s">
        <v>24</v>
      </c>
    </row>
    <row r="14">
      <c r="B14" s="8" t="s">
        <v>57</v>
      </c>
      <c r="C14" s="9">
        <v>3.0</v>
      </c>
      <c r="D14" s="9" t="s">
        <v>70</v>
      </c>
      <c r="E14" s="12" t="s">
        <v>71</v>
      </c>
      <c r="F14" s="8" t="s">
        <v>72</v>
      </c>
      <c r="G14" s="8" t="s">
        <v>24</v>
      </c>
      <c r="H14" s="8" t="s">
        <v>24</v>
      </c>
      <c r="I14" s="11" t="s">
        <v>24</v>
      </c>
      <c r="J14" s="11" t="s">
        <v>24</v>
      </c>
      <c r="K14" s="11" t="s">
        <v>24</v>
      </c>
      <c r="L14" s="11" t="s">
        <v>24</v>
      </c>
    </row>
    <row r="15">
      <c r="B15" s="8" t="s">
        <v>73</v>
      </c>
      <c r="C15" s="9">
        <v>4.0</v>
      </c>
      <c r="D15" s="9" t="s">
        <v>74</v>
      </c>
      <c r="E15" s="12" t="s">
        <v>75</v>
      </c>
      <c r="F15" s="8" t="s">
        <v>18</v>
      </c>
      <c r="G15" s="8" t="s">
        <v>24</v>
      </c>
      <c r="H15" s="8" t="s">
        <v>24</v>
      </c>
      <c r="I15" s="11" t="s">
        <v>24</v>
      </c>
      <c r="J15" s="11" t="s">
        <v>24</v>
      </c>
      <c r="K15" s="11" t="s">
        <v>24</v>
      </c>
      <c r="L15" s="11" t="s">
        <v>24</v>
      </c>
    </row>
    <row r="16">
      <c r="B16" s="8" t="s">
        <v>73</v>
      </c>
      <c r="C16" s="9">
        <v>4.0</v>
      </c>
      <c r="D16" s="9" t="s">
        <v>76</v>
      </c>
      <c r="E16" s="12" t="s">
        <v>77</v>
      </c>
      <c r="F16" s="8" t="s">
        <v>78</v>
      </c>
      <c r="G16" s="8" t="s">
        <v>79</v>
      </c>
      <c r="H16" s="8" t="s">
        <v>80</v>
      </c>
      <c r="I16" s="11" t="s">
        <v>24</v>
      </c>
      <c r="J16" s="11" t="s">
        <v>24</v>
      </c>
      <c r="K16" s="11" t="s">
        <v>24</v>
      </c>
      <c r="L16" s="11" t="s">
        <v>24</v>
      </c>
    </row>
    <row r="17">
      <c r="B17" s="8" t="s">
        <v>73</v>
      </c>
      <c r="C17" s="9">
        <v>4.0</v>
      </c>
      <c r="D17" s="9" t="s">
        <v>81</v>
      </c>
      <c r="E17" s="12" t="s">
        <v>82</v>
      </c>
      <c r="F17" s="8" t="s">
        <v>83</v>
      </c>
      <c r="G17" s="8" t="s">
        <v>24</v>
      </c>
      <c r="H17" s="8" t="s">
        <v>24</v>
      </c>
      <c r="I17" s="11" t="s">
        <v>24</v>
      </c>
      <c r="J17" s="11" t="s">
        <v>24</v>
      </c>
      <c r="K17" s="11" t="s">
        <v>24</v>
      </c>
      <c r="L17" s="11" t="s">
        <v>24</v>
      </c>
    </row>
    <row r="18">
      <c r="B18" s="8" t="s">
        <v>73</v>
      </c>
      <c r="C18" s="9">
        <v>4.0</v>
      </c>
      <c r="D18" s="9" t="s">
        <v>84</v>
      </c>
      <c r="E18" s="12" t="s">
        <v>85</v>
      </c>
      <c r="F18" s="8" t="s">
        <v>86</v>
      </c>
      <c r="G18" s="8" t="s">
        <v>24</v>
      </c>
      <c r="H18" s="8" t="s">
        <v>24</v>
      </c>
      <c r="I18" s="11" t="s">
        <v>24</v>
      </c>
      <c r="J18" s="11" t="s">
        <v>24</v>
      </c>
      <c r="K18" s="11" t="s">
        <v>24</v>
      </c>
      <c r="L18" s="11" t="s">
        <v>24</v>
      </c>
    </row>
    <row r="19">
      <c r="B19" s="8" t="s">
        <v>87</v>
      </c>
      <c r="C19" s="9">
        <v>5.0</v>
      </c>
      <c r="D19" s="9" t="s">
        <v>88</v>
      </c>
      <c r="E19" s="12" t="s">
        <v>89</v>
      </c>
      <c r="F19" s="8" t="s">
        <v>18</v>
      </c>
      <c r="G19" s="8" t="s">
        <v>90</v>
      </c>
      <c r="H19" s="8" t="s">
        <v>91</v>
      </c>
      <c r="I19" s="11" t="s">
        <v>92</v>
      </c>
      <c r="J19" s="11" t="s">
        <v>93</v>
      </c>
      <c r="K19" s="11" t="s">
        <v>24</v>
      </c>
      <c r="L19" s="11" t="s">
        <v>24</v>
      </c>
    </row>
    <row r="20">
      <c r="B20" s="8" t="s">
        <v>87</v>
      </c>
      <c r="C20" s="9">
        <v>5.0</v>
      </c>
      <c r="D20" s="9" t="s">
        <v>94</v>
      </c>
      <c r="E20" s="12" t="s">
        <v>95</v>
      </c>
      <c r="F20" s="8" t="s">
        <v>96</v>
      </c>
      <c r="G20" s="8" t="s">
        <v>97</v>
      </c>
      <c r="H20" s="8" t="s">
        <v>24</v>
      </c>
      <c r="I20" s="11" t="s">
        <v>24</v>
      </c>
      <c r="J20" s="11" t="s">
        <v>24</v>
      </c>
      <c r="K20" s="11" t="s">
        <v>24</v>
      </c>
      <c r="L20" s="11" t="s">
        <v>24</v>
      </c>
    </row>
    <row r="21">
      <c r="B21" s="8" t="s">
        <v>87</v>
      </c>
      <c r="C21" s="9">
        <v>5.0</v>
      </c>
      <c r="D21" s="9" t="s">
        <v>98</v>
      </c>
      <c r="E21" s="12" t="s">
        <v>99</v>
      </c>
      <c r="F21" s="8" t="s">
        <v>100</v>
      </c>
      <c r="G21" s="8" t="s">
        <v>101</v>
      </c>
      <c r="H21" s="8" t="s">
        <v>102</v>
      </c>
      <c r="I21" s="11" t="s">
        <v>24</v>
      </c>
      <c r="J21" s="11" t="s">
        <v>24</v>
      </c>
      <c r="K21" s="11" t="s">
        <v>24</v>
      </c>
      <c r="L21" s="11" t="s">
        <v>24</v>
      </c>
    </row>
    <row r="22">
      <c r="B22" s="8" t="s">
        <v>87</v>
      </c>
      <c r="C22" s="9">
        <v>5.0</v>
      </c>
      <c r="D22" s="9" t="s">
        <v>103</v>
      </c>
      <c r="E22" s="12" t="s">
        <v>104</v>
      </c>
      <c r="F22" s="8" t="s">
        <v>105</v>
      </c>
      <c r="G22" s="8" t="s">
        <v>24</v>
      </c>
      <c r="H22" s="8" t="s">
        <v>24</v>
      </c>
      <c r="I22" s="11" t="s">
        <v>24</v>
      </c>
      <c r="J22" s="11" t="s">
        <v>24</v>
      </c>
      <c r="K22" s="11" t="s">
        <v>24</v>
      </c>
      <c r="L22" s="11" t="s">
        <v>24</v>
      </c>
    </row>
    <row r="23">
      <c r="B23" s="8" t="s">
        <v>106</v>
      </c>
      <c r="C23" s="9">
        <v>6.0</v>
      </c>
      <c r="D23" s="9" t="s">
        <v>107</v>
      </c>
      <c r="E23" s="12" t="s">
        <v>108</v>
      </c>
      <c r="F23" s="8" t="s">
        <v>18</v>
      </c>
      <c r="G23" s="8" t="s">
        <v>109</v>
      </c>
      <c r="H23" s="8" t="s">
        <v>110</v>
      </c>
      <c r="I23" s="11" t="s">
        <v>24</v>
      </c>
      <c r="J23" s="11" t="s">
        <v>24</v>
      </c>
      <c r="K23" s="11" t="s">
        <v>24</v>
      </c>
      <c r="L23" s="11" t="s">
        <v>24</v>
      </c>
    </row>
    <row r="24">
      <c r="B24" s="8" t="s">
        <v>106</v>
      </c>
      <c r="C24" s="9">
        <v>6.0</v>
      </c>
      <c r="D24" s="9" t="s">
        <v>111</v>
      </c>
      <c r="E24" s="12" t="s">
        <v>112</v>
      </c>
      <c r="F24" s="8" t="s">
        <v>113</v>
      </c>
      <c r="G24" s="8" t="s">
        <v>24</v>
      </c>
      <c r="H24" s="8" t="s">
        <v>24</v>
      </c>
      <c r="I24" s="11" t="s">
        <v>24</v>
      </c>
      <c r="J24" s="11" t="s">
        <v>24</v>
      </c>
      <c r="K24" s="11" t="s">
        <v>24</v>
      </c>
      <c r="L24" s="11" t="s">
        <v>24</v>
      </c>
    </row>
    <row r="25">
      <c r="B25" s="8" t="s">
        <v>106</v>
      </c>
      <c r="C25" s="8">
        <v>6.0</v>
      </c>
      <c r="D25" s="8" t="s">
        <v>114</v>
      </c>
      <c r="E25" s="14" t="s">
        <v>115</v>
      </c>
      <c r="F25" s="8" t="s">
        <v>116</v>
      </c>
      <c r="G25" s="8" t="s">
        <v>24</v>
      </c>
      <c r="H25" s="8" t="s">
        <v>24</v>
      </c>
      <c r="I25" s="11" t="s">
        <v>24</v>
      </c>
      <c r="J25" s="11" t="s">
        <v>24</v>
      </c>
      <c r="K25" s="11" t="s">
        <v>24</v>
      </c>
      <c r="L25" s="11" t="s">
        <v>24</v>
      </c>
    </row>
    <row r="26">
      <c r="B26" s="8" t="s">
        <v>106</v>
      </c>
      <c r="C26" s="8">
        <v>6.0</v>
      </c>
      <c r="D26" s="8" t="s">
        <v>117</v>
      </c>
      <c r="E26" s="14" t="s">
        <v>118</v>
      </c>
      <c r="F26" s="8" t="s">
        <v>119</v>
      </c>
      <c r="G26" s="8" t="s">
        <v>120</v>
      </c>
      <c r="H26" s="8" t="s">
        <v>121</v>
      </c>
      <c r="I26" s="11" t="s">
        <v>24</v>
      </c>
      <c r="J26" s="11" t="s">
        <v>24</v>
      </c>
      <c r="K26" s="11" t="s">
        <v>24</v>
      </c>
      <c r="L26" s="11" t="s">
        <v>24</v>
      </c>
    </row>
    <row r="27">
      <c r="B27" s="8" t="s">
        <v>122</v>
      </c>
      <c r="C27" s="8">
        <v>7.0</v>
      </c>
      <c r="D27" s="8" t="s">
        <v>123</v>
      </c>
      <c r="E27" s="14" t="s">
        <v>124</v>
      </c>
      <c r="F27" s="8" t="s">
        <v>18</v>
      </c>
      <c r="G27" s="8" t="s">
        <v>125</v>
      </c>
      <c r="H27" s="8" t="s">
        <v>126</v>
      </c>
      <c r="I27" s="11" t="s">
        <v>127</v>
      </c>
      <c r="J27" s="11" t="s">
        <v>24</v>
      </c>
      <c r="K27" s="11" t="s">
        <v>24</v>
      </c>
      <c r="L27" s="11" t="s">
        <v>24</v>
      </c>
    </row>
    <row r="28">
      <c r="B28" s="8" t="s">
        <v>122</v>
      </c>
      <c r="C28" s="8">
        <v>7.0</v>
      </c>
      <c r="D28" s="8" t="s">
        <v>128</v>
      </c>
      <c r="E28" s="14" t="s">
        <v>129</v>
      </c>
      <c r="F28" s="8" t="s">
        <v>130</v>
      </c>
      <c r="G28" s="8" t="s">
        <v>131</v>
      </c>
      <c r="H28" s="8" t="s">
        <v>132</v>
      </c>
      <c r="I28" s="11" t="s">
        <v>24</v>
      </c>
      <c r="J28" s="11" t="s">
        <v>24</v>
      </c>
      <c r="K28" s="11" t="s">
        <v>24</v>
      </c>
      <c r="L28" s="11" t="s">
        <v>24</v>
      </c>
    </row>
    <row r="29">
      <c r="B29" s="8" t="s">
        <v>122</v>
      </c>
      <c r="C29" s="8">
        <v>7.0</v>
      </c>
      <c r="D29" s="8" t="s">
        <v>133</v>
      </c>
      <c r="E29" s="14" t="s">
        <v>134</v>
      </c>
      <c r="F29" s="8" t="s">
        <v>135</v>
      </c>
      <c r="G29" s="8" t="s">
        <v>136</v>
      </c>
      <c r="H29" s="8" t="s">
        <v>136</v>
      </c>
      <c r="I29" s="11" t="s">
        <v>24</v>
      </c>
      <c r="J29" s="11" t="s">
        <v>24</v>
      </c>
      <c r="K29" s="11" t="s">
        <v>24</v>
      </c>
      <c r="L29" s="11" t="s">
        <v>24</v>
      </c>
    </row>
    <row r="30">
      <c r="B30" s="8" t="s">
        <v>122</v>
      </c>
      <c r="C30" s="8">
        <v>7.0</v>
      </c>
      <c r="D30" s="8" t="s">
        <v>137</v>
      </c>
      <c r="E30" s="14" t="s">
        <v>138</v>
      </c>
      <c r="F30" s="8" t="s">
        <v>139</v>
      </c>
      <c r="G30" s="8" t="s">
        <v>24</v>
      </c>
      <c r="H30" s="8" t="s">
        <v>24</v>
      </c>
      <c r="I30" s="11" t="s">
        <v>24</v>
      </c>
      <c r="J30" s="11" t="s">
        <v>24</v>
      </c>
      <c r="K30" s="11" t="s">
        <v>24</v>
      </c>
      <c r="L30" s="11" t="s">
        <v>24</v>
      </c>
    </row>
    <row r="31">
      <c r="B31" s="8" t="s">
        <v>140</v>
      </c>
      <c r="C31" s="8">
        <v>8.0</v>
      </c>
      <c r="D31" s="8" t="s">
        <v>141</v>
      </c>
      <c r="E31" s="14" t="s">
        <v>142</v>
      </c>
      <c r="F31" s="8" t="s">
        <v>60</v>
      </c>
      <c r="G31" s="8" t="s">
        <v>24</v>
      </c>
      <c r="H31" s="8" t="s">
        <v>24</v>
      </c>
      <c r="I31" s="11" t="s">
        <v>24</v>
      </c>
      <c r="J31" s="11" t="s">
        <v>24</v>
      </c>
      <c r="K31" s="11" t="s">
        <v>24</v>
      </c>
      <c r="L31" s="11" t="s">
        <v>24</v>
      </c>
    </row>
    <row r="32">
      <c r="B32" s="8" t="s">
        <v>140</v>
      </c>
      <c r="C32" s="8">
        <v>8.0</v>
      </c>
      <c r="D32" s="8" t="s">
        <v>143</v>
      </c>
      <c r="E32" s="14" t="s">
        <v>144</v>
      </c>
      <c r="F32" s="8" t="s">
        <v>145</v>
      </c>
      <c r="G32" s="8" t="s">
        <v>146</v>
      </c>
      <c r="H32" s="8" t="s">
        <v>147</v>
      </c>
      <c r="I32" s="11" t="s">
        <v>24</v>
      </c>
      <c r="J32" s="11" t="s">
        <v>24</v>
      </c>
      <c r="K32" s="11" t="s">
        <v>24</v>
      </c>
      <c r="L32" s="11" t="s">
        <v>24</v>
      </c>
    </row>
    <row r="33">
      <c r="B33" s="8" t="s">
        <v>140</v>
      </c>
      <c r="C33" s="8">
        <v>8.0</v>
      </c>
      <c r="D33" s="8" t="s">
        <v>148</v>
      </c>
      <c r="E33" s="14" t="s">
        <v>149</v>
      </c>
      <c r="F33" s="8" t="s">
        <v>150</v>
      </c>
      <c r="G33" s="8" t="s">
        <v>24</v>
      </c>
      <c r="H33" s="8" t="s">
        <v>24</v>
      </c>
      <c r="I33" s="11" t="s">
        <v>24</v>
      </c>
      <c r="J33" s="11" t="s">
        <v>24</v>
      </c>
      <c r="K33" s="11" t="s">
        <v>24</v>
      </c>
      <c r="L33" s="11" t="s">
        <v>151</v>
      </c>
    </row>
    <row r="34">
      <c r="B34" s="8" t="s">
        <v>140</v>
      </c>
      <c r="C34" s="8">
        <v>8.0</v>
      </c>
      <c r="D34" s="8" t="s">
        <v>152</v>
      </c>
      <c r="E34" s="14" t="s">
        <v>153</v>
      </c>
      <c r="F34" s="8" t="s">
        <v>24</v>
      </c>
      <c r="G34" s="8" t="s">
        <v>24</v>
      </c>
      <c r="H34" s="8" t="s">
        <v>24</v>
      </c>
      <c r="I34" s="11" t="s">
        <v>24</v>
      </c>
      <c r="J34" s="11" t="s">
        <v>24</v>
      </c>
      <c r="K34" s="11" t="s">
        <v>24</v>
      </c>
      <c r="L34" s="11" t="s">
        <v>24</v>
      </c>
    </row>
    <row r="35">
      <c r="B35" s="8" t="s">
        <v>154</v>
      </c>
      <c r="C35" s="8">
        <v>9.0</v>
      </c>
      <c r="D35" s="8" t="s">
        <v>155</v>
      </c>
      <c r="E35" s="14" t="s">
        <v>156</v>
      </c>
      <c r="F35" s="8" t="s">
        <v>18</v>
      </c>
      <c r="G35" s="8" t="s">
        <v>157</v>
      </c>
      <c r="H35" s="8" t="s">
        <v>158</v>
      </c>
      <c r="I35" s="11" t="s">
        <v>159</v>
      </c>
      <c r="J35" s="11" t="s">
        <v>24</v>
      </c>
      <c r="K35" s="11" t="s">
        <v>24</v>
      </c>
      <c r="L35" s="11" t="s">
        <v>24</v>
      </c>
    </row>
    <row r="36">
      <c r="B36" s="8" t="s">
        <v>154</v>
      </c>
      <c r="C36" s="8">
        <v>9.0</v>
      </c>
      <c r="D36" s="8" t="s">
        <v>160</v>
      </c>
      <c r="E36" s="14" t="s">
        <v>161</v>
      </c>
      <c r="F36" s="8" t="s">
        <v>162</v>
      </c>
      <c r="G36" s="8" t="s">
        <v>24</v>
      </c>
      <c r="H36" s="8" t="s">
        <v>24</v>
      </c>
      <c r="I36" s="11" t="s">
        <v>24</v>
      </c>
      <c r="J36" s="11" t="s">
        <v>24</v>
      </c>
      <c r="K36" s="11" t="s">
        <v>24</v>
      </c>
      <c r="L36" s="11" t="s">
        <v>24</v>
      </c>
    </row>
    <row r="37">
      <c r="B37" s="8" t="s">
        <v>154</v>
      </c>
      <c r="C37" s="8">
        <v>9.0</v>
      </c>
      <c r="D37" s="8" t="s">
        <v>163</v>
      </c>
      <c r="E37" s="14" t="s">
        <v>164</v>
      </c>
      <c r="F37" s="8" t="s">
        <v>18</v>
      </c>
      <c r="G37" s="8" t="s">
        <v>165</v>
      </c>
      <c r="H37" s="8" t="s">
        <v>166</v>
      </c>
      <c r="I37" s="11" t="s">
        <v>167</v>
      </c>
      <c r="J37" s="11" t="s">
        <v>168</v>
      </c>
      <c r="K37" s="11" t="s">
        <v>169</v>
      </c>
      <c r="L37" s="11" t="s">
        <v>24</v>
      </c>
    </row>
    <row r="38">
      <c r="B38" s="8" t="s">
        <v>154</v>
      </c>
      <c r="C38" s="8">
        <v>9.0</v>
      </c>
      <c r="D38" s="8" t="s">
        <v>170</v>
      </c>
      <c r="E38" s="14" t="s">
        <v>171</v>
      </c>
      <c r="F38" s="8" t="s">
        <v>172</v>
      </c>
      <c r="G38" s="8" t="s">
        <v>24</v>
      </c>
      <c r="H38" s="8" t="s">
        <v>24</v>
      </c>
      <c r="I38" s="11" t="s">
        <v>24</v>
      </c>
      <c r="J38" s="11" t="s">
        <v>24</v>
      </c>
      <c r="K38" s="11" t="s">
        <v>24</v>
      </c>
      <c r="L38" s="11" t="s">
        <v>24</v>
      </c>
    </row>
    <row r="39">
      <c r="B39" s="8" t="s">
        <v>173</v>
      </c>
      <c r="C39" s="8">
        <v>10.0</v>
      </c>
      <c r="D39" s="8" t="s">
        <v>174</v>
      </c>
      <c r="E39" s="14" t="s">
        <v>175</v>
      </c>
      <c r="F39" s="8" t="s">
        <v>30</v>
      </c>
      <c r="G39" s="8" t="s">
        <v>176</v>
      </c>
      <c r="H39" s="8" t="s">
        <v>177</v>
      </c>
      <c r="I39" s="11" t="s">
        <v>178</v>
      </c>
      <c r="J39" s="11" t="s">
        <v>179</v>
      </c>
      <c r="K39" s="11" t="s">
        <v>24</v>
      </c>
      <c r="L39" s="11" t="s">
        <v>24</v>
      </c>
    </row>
    <row r="40">
      <c r="B40" s="8" t="s">
        <v>173</v>
      </c>
      <c r="C40" s="8">
        <v>10.0</v>
      </c>
      <c r="D40" s="8" t="s">
        <v>180</v>
      </c>
      <c r="E40" s="14" t="s">
        <v>181</v>
      </c>
      <c r="F40" s="8" t="s">
        <v>182</v>
      </c>
      <c r="G40" s="8" t="s">
        <v>183</v>
      </c>
      <c r="H40" s="8" t="s">
        <v>184</v>
      </c>
      <c r="I40" s="11" t="s">
        <v>24</v>
      </c>
      <c r="J40" s="11" t="s">
        <v>24</v>
      </c>
      <c r="K40" s="11" t="s">
        <v>24</v>
      </c>
      <c r="L40" s="11" t="s">
        <v>24</v>
      </c>
    </row>
    <row r="41">
      <c r="B41" s="8" t="s">
        <v>173</v>
      </c>
      <c r="C41" s="8">
        <v>10.0</v>
      </c>
      <c r="D41" s="8" t="s">
        <v>185</v>
      </c>
      <c r="E41" s="14" t="s">
        <v>186</v>
      </c>
      <c r="F41" s="8" t="s">
        <v>187</v>
      </c>
      <c r="G41" s="8" t="s">
        <v>24</v>
      </c>
      <c r="H41" s="8" t="s">
        <v>24</v>
      </c>
      <c r="I41" s="11" t="s">
        <v>24</v>
      </c>
      <c r="J41" s="11" t="s">
        <v>24</v>
      </c>
      <c r="K41" s="11" t="s">
        <v>24</v>
      </c>
      <c r="L41" s="11" t="s">
        <v>24</v>
      </c>
    </row>
    <row r="42">
      <c r="B42" s="8" t="s">
        <v>173</v>
      </c>
      <c r="C42" s="8">
        <v>10.0</v>
      </c>
      <c r="D42" s="8" t="s">
        <v>188</v>
      </c>
      <c r="E42" s="14" t="s">
        <v>189</v>
      </c>
      <c r="F42" s="8" t="s">
        <v>190</v>
      </c>
      <c r="G42" s="8" t="s">
        <v>191</v>
      </c>
      <c r="H42" s="8" t="s">
        <v>192</v>
      </c>
      <c r="I42" s="11" t="s">
        <v>24</v>
      </c>
      <c r="J42" s="11" t="s">
        <v>24</v>
      </c>
      <c r="K42" s="11" t="s">
        <v>24</v>
      </c>
      <c r="L42" s="11" t="s">
        <v>193</v>
      </c>
    </row>
    <row r="43">
      <c r="B43" s="8" t="s">
        <v>194</v>
      </c>
      <c r="C43" s="8">
        <v>11.0</v>
      </c>
      <c r="D43" s="8" t="s">
        <v>195</v>
      </c>
      <c r="E43" s="14" t="s">
        <v>196</v>
      </c>
      <c r="F43" s="8" t="s">
        <v>197</v>
      </c>
      <c r="G43" s="8" t="s">
        <v>198</v>
      </c>
      <c r="H43" s="8" t="s">
        <v>199</v>
      </c>
      <c r="I43" s="11" t="s">
        <v>200</v>
      </c>
      <c r="J43" s="11" t="s">
        <v>201</v>
      </c>
      <c r="K43" s="11" t="s">
        <v>24</v>
      </c>
      <c r="L43" s="11" t="s">
        <v>24</v>
      </c>
    </row>
    <row r="44">
      <c r="B44" s="8" t="s">
        <v>194</v>
      </c>
      <c r="C44" s="8">
        <v>11.0</v>
      </c>
      <c r="D44" s="8" t="s">
        <v>202</v>
      </c>
      <c r="E44" s="14" t="s">
        <v>203</v>
      </c>
      <c r="F44" s="8" t="s">
        <v>204</v>
      </c>
      <c r="G44" s="8" t="s">
        <v>205</v>
      </c>
      <c r="H44" s="8" t="s">
        <v>206</v>
      </c>
      <c r="I44" s="11" t="s">
        <v>24</v>
      </c>
      <c r="J44" s="11" t="s">
        <v>24</v>
      </c>
      <c r="K44" s="11" t="s">
        <v>24</v>
      </c>
      <c r="L44" s="11" t="s">
        <v>207</v>
      </c>
    </row>
    <row r="45">
      <c r="B45" s="8" t="s">
        <v>194</v>
      </c>
      <c r="C45" s="8">
        <v>11.0</v>
      </c>
      <c r="D45" s="8" t="s">
        <v>208</v>
      </c>
      <c r="E45" s="14" t="s">
        <v>209</v>
      </c>
      <c r="F45" s="8" t="s">
        <v>18</v>
      </c>
      <c r="G45" s="8" t="s">
        <v>210</v>
      </c>
      <c r="H45" s="8" t="s">
        <v>211</v>
      </c>
      <c r="I45" s="11" t="s">
        <v>212</v>
      </c>
      <c r="J45" s="11" t="s">
        <v>24</v>
      </c>
      <c r="K45" s="11" t="s">
        <v>24</v>
      </c>
      <c r="L45" s="11" t="s">
        <v>24</v>
      </c>
    </row>
    <row r="46">
      <c r="B46" s="8" t="s">
        <v>194</v>
      </c>
      <c r="C46" s="8">
        <v>11.0</v>
      </c>
      <c r="D46" s="8" t="s">
        <v>213</v>
      </c>
      <c r="E46" s="14" t="s">
        <v>214</v>
      </c>
      <c r="F46" s="8" t="s">
        <v>215</v>
      </c>
      <c r="G46" s="8" t="s">
        <v>24</v>
      </c>
      <c r="H46" s="8" t="s">
        <v>24</v>
      </c>
      <c r="I46" s="11" t="s">
        <v>24</v>
      </c>
      <c r="J46" s="11" t="s">
        <v>24</v>
      </c>
      <c r="K46" s="11" t="s">
        <v>24</v>
      </c>
      <c r="L46" s="11" t="s">
        <v>216</v>
      </c>
    </row>
    <row r="47">
      <c r="B47" s="8" t="s">
        <v>217</v>
      </c>
      <c r="C47" s="8">
        <v>12.0</v>
      </c>
      <c r="D47" s="8" t="s">
        <v>218</v>
      </c>
      <c r="E47" s="14" t="s">
        <v>219</v>
      </c>
      <c r="F47" s="8" t="s">
        <v>18</v>
      </c>
      <c r="G47" s="8" t="s">
        <v>220</v>
      </c>
      <c r="H47" s="8" t="s">
        <v>221</v>
      </c>
      <c r="I47" s="11" t="s">
        <v>24</v>
      </c>
      <c r="J47" s="11" t="s">
        <v>24</v>
      </c>
      <c r="K47" s="11" t="s">
        <v>24</v>
      </c>
      <c r="L47" s="11" t="s">
        <v>24</v>
      </c>
    </row>
    <row r="48">
      <c r="B48" s="8" t="s">
        <v>217</v>
      </c>
      <c r="C48" s="8">
        <v>12.0</v>
      </c>
      <c r="D48" s="8" t="s">
        <v>222</v>
      </c>
      <c r="E48" s="14" t="s">
        <v>223</v>
      </c>
      <c r="F48" s="8" t="s">
        <v>224</v>
      </c>
      <c r="G48" s="8" t="s">
        <v>24</v>
      </c>
      <c r="H48" s="8" t="s">
        <v>24</v>
      </c>
      <c r="I48" s="11" t="s">
        <v>24</v>
      </c>
      <c r="J48" s="11" t="s">
        <v>24</v>
      </c>
      <c r="K48" s="11" t="s">
        <v>24</v>
      </c>
      <c r="L48" s="11" t="s">
        <v>24</v>
      </c>
    </row>
    <row r="49">
      <c r="B49" s="8" t="s">
        <v>217</v>
      </c>
      <c r="C49" s="8">
        <v>12.0</v>
      </c>
      <c r="D49" s="8" t="s">
        <v>225</v>
      </c>
      <c r="E49" s="14" t="s">
        <v>226</v>
      </c>
      <c r="F49" s="8" t="s">
        <v>30</v>
      </c>
      <c r="G49" s="8" t="s">
        <v>24</v>
      </c>
      <c r="H49" s="8" t="s">
        <v>24</v>
      </c>
      <c r="I49" s="11" t="s">
        <v>24</v>
      </c>
      <c r="J49" s="11" t="s">
        <v>24</v>
      </c>
      <c r="K49" s="11" t="s">
        <v>24</v>
      </c>
      <c r="L49" s="11" t="s">
        <v>24</v>
      </c>
    </row>
    <row r="50">
      <c r="B50" s="8" t="s">
        <v>217</v>
      </c>
      <c r="C50" s="8">
        <v>12.0</v>
      </c>
      <c r="D50" s="8" t="s">
        <v>227</v>
      </c>
      <c r="E50" s="14" t="s">
        <v>228</v>
      </c>
      <c r="F50" s="8" t="s">
        <v>229</v>
      </c>
      <c r="G50" s="8" t="s">
        <v>24</v>
      </c>
      <c r="H50" s="8" t="s">
        <v>24</v>
      </c>
      <c r="I50" s="11" t="s">
        <v>24</v>
      </c>
      <c r="J50" s="11" t="s">
        <v>24</v>
      </c>
      <c r="K50" s="11" t="s">
        <v>24</v>
      </c>
      <c r="L50" s="11" t="s">
        <v>230</v>
      </c>
    </row>
    <row r="51">
      <c r="B51" s="8" t="s">
        <v>231</v>
      </c>
      <c r="C51" s="8">
        <v>13.0</v>
      </c>
      <c r="D51" s="8" t="s">
        <v>232</v>
      </c>
      <c r="E51" s="14" t="s">
        <v>233</v>
      </c>
      <c r="F51" s="8" t="s">
        <v>18</v>
      </c>
      <c r="G51" s="8" t="s">
        <v>234</v>
      </c>
      <c r="H51" s="8" t="s">
        <v>235</v>
      </c>
      <c r="I51" s="11" t="s">
        <v>236</v>
      </c>
      <c r="J51" s="11" t="s">
        <v>24</v>
      </c>
      <c r="K51" s="11" t="s">
        <v>24</v>
      </c>
      <c r="L51" s="11" t="s">
        <v>24</v>
      </c>
    </row>
    <row r="52">
      <c r="B52" s="8" t="s">
        <v>231</v>
      </c>
      <c r="C52" s="8">
        <v>13.0</v>
      </c>
      <c r="D52" s="8" t="s">
        <v>237</v>
      </c>
      <c r="E52" s="14" t="s">
        <v>238</v>
      </c>
      <c r="F52" s="8" t="s">
        <v>239</v>
      </c>
      <c r="G52" s="8" t="s">
        <v>24</v>
      </c>
      <c r="H52" s="8" t="s">
        <v>24</v>
      </c>
      <c r="I52" s="11" t="s">
        <v>24</v>
      </c>
      <c r="J52" s="11" t="s">
        <v>24</v>
      </c>
      <c r="K52" s="11" t="s">
        <v>24</v>
      </c>
      <c r="L52" s="11" t="s">
        <v>24</v>
      </c>
    </row>
    <row r="53">
      <c r="B53" s="8" t="s">
        <v>231</v>
      </c>
      <c r="C53" s="8">
        <v>13.0</v>
      </c>
      <c r="D53" s="8" t="s">
        <v>240</v>
      </c>
      <c r="E53" s="14" t="s">
        <v>241</v>
      </c>
      <c r="F53" s="8" t="s">
        <v>30</v>
      </c>
      <c r="G53" s="8" t="s">
        <v>242</v>
      </c>
      <c r="H53" s="8" t="s">
        <v>243</v>
      </c>
      <c r="I53" s="11" t="s">
        <v>24</v>
      </c>
      <c r="J53" s="11" t="s">
        <v>24</v>
      </c>
      <c r="K53" s="11" t="s">
        <v>24</v>
      </c>
      <c r="L53" s="11" t="s">
        <v>24</v>
      </c>
    </row>
    <row r="54">
      <c r="B54" s="8" t="s">
        <v>231</v>
      </c>
      <c r="C54" s="8">
        <v>13.0</v>
      </c>
      <c r="D54" s="8" t="s">
        <v>244</v>
      </c>
      <c r="E54" s="14" t="s">
        <v>245</v>
      </c>
      <c r="F54" s="8" t="s">
        <v>246</v>
      </c>
      <c r="G54" s="8" t="s">
        <v>247</v>
      </c>
      <c r="H54" s="8" t="s">
        <v>24</v>
      </c>
      <c r="I54" s="11" t="s">
        <v>24</v>
      </c>
      <c r="J54" s="11" t="s">
        <v>24</v>
      </c>
      <c r="K54" s="11" t="s">
        <v>24</v>
      </c>
      <c r="L54" s="11" t="s">
        <v>24</v>
      </c>
    </row>
    <row r="55">
      <c r="B55" s="8" t="s">
        <v>248</v>
      </c>
      <c r="C55" s="8">
        <v>14.0</v>
      </c>
      <c r="D55" s="8" t="s">
        <v>249</v>
      </c>
      <c r="E55" s="14" t="s">
        <v>250</v>
      </c>
      <c r="F55" s="8" t="s">
        <v>30</v>
      </c>
      <c r="G55" s="8" t="s">
        <v>251</v>
      </c>
      <c r="H55" s="8" t="s">
        <v>252</v>
      </c>
      <c r="I55" s="11" t="s">
        <v>253</v>
      </c>
      <c r="J55" s="11" t="s">
        <v>24</v>
      </c>
      <c r="K55" s="11" t="s">
        <v>24</v>
      </c>
      <c r="L55" s="11" t="s">
        <v>24</v>
      </c>
    </row>
    <row r="56">
      <c r="B56" s="8" t="s">
        <v>248</v>
      </c>
      <c r="C56" s="8">
        <v>14.0</v>
      </c>
      <c r="D56" s="8" t="s">
        <v>254</v>
      </c>
      <c r="E56" s="14" t="s">
        <v>255</v>
      </c>
      <c r="F56" s="8" t="s">
        <v>256</v>
      </c>
      <c r="G56" s="8" t="s">
        <v>24</v>
      </c>
      <c r="H56" s="8" t="s">
        <v>24</v>
      </c>
      <c r="I56" s="11" t="s">
        <v>24</v>
      </c>
      <c r="J56" s="11" t="s">
        <v>24</v>
      </c>
      <c r="K56" s="11" t="s">
        <v>24</v>
      </c>
      <c r="L56" s="11" t="s">
        <v>24</v>
      </c>
    </row>
    <row r="57">
      <c r="B57" s="8" t="s">
        <v>248</v>
      </c>
      <c r="C57" s="8">
        <v>14.0</v>
      </c>
      <c r="D57" s="8" t="s">
        <v>257</v>
      </c>
      <c r="E57" s="14" t="s">
        <v>258</v>
      </c>
      <c r="F57" s="8" t="s">
        <v>259</v>
      </c>
      <c r="G57" s="8" t="s">
        <v>24</v>
      </c>
      <c r="H57" s="8" t="s">
        <v>24</v>
      </c>
      <c r="I57" s="11" t="s">
        <v>24</v>
      </c>
      <c r="J57" s="11" t="s">
        <v>24</v>
      </c>
      <c r="K57" s="11" t="s">
        <v>24</v>
      </c>
      <c r="L57" s="11" t="s">
        <v>24</v>
      </c>
    </row>
    <row r="58">
      <c r="B58" s="8" t="s">
        <v>248</v>
      </c>
      <c r="C58" s="8">
        <v>14.0</v>
      </c>
      <c r="D58" s="8" t="s">
        <v>260</v>
      </c>
      <c r="E58" s="14" t="s">
        <v>261</v>
      </c>
      <c r="F58" s="8" t="s">
        <v>262</v>
      </c>
      <c r="G58" s="8" t="s">
        <v>24</v>
      </c>
      <c r="H58" s="8" t="s">
        <v>24</v>
      </c>
      <c r="I58" s="11" t="s">
        <v>24</v>
      </c>
      <c r="J58" s="11" t="s">
        <v>24</v>
      </c>
      <c r="K58" s="11" t="s">
        <v>24</v>
      </c>
      <c r="L58" s="11" t="s">
        <v>24</v>
      </c>
    </row>
    <row r="59">
      <c r="B59" s="8" t="s">
        <v>263</v>
      </c>
      <c r="C59" s="8">
        <v>15.0</v>
      </c>
      <c r="D59" s="8" t="s">
        <v>264</v>
      </c>
      <c r="E59" s="14" t="s">
        <v>265</v>
      </c>
      <c r="F59" s="8" t="s">
        <v>197</v>
      </c>
      <c r="G59" s="8" t="s">
        <v>266</v>
      </c>
      <c r="H59" s="8" t="s">
        <v>267</v>
      </c>
      <c r="I59" s="11" t="s">
        <v>268</v>
      </c>
      <c r="J59" s="11" t="s">
        <v>24</v>
      </c>
      <c r="K59" s="11" t="s">
        <v>24</v>
      </c>
      <c r="L59" s="11" t="s">
        <v>24</v>
      </c>
    </row>
    <row r="60">
      <c r="B60" s="8" t="s">
        <v>263</v>
      </c>
      <c r="C60" s="8">
        <v>15.0</v>
      </c>
      <c r="D60" s="8" t="s">
        <v>269</v>
      </c>
      <c r="E60" s="14" t="s">
        <v>270</v>
      </c>
      <c r="F60" s="8" t="s">
        <v>271</v>
      </c>
      <c r="G60" s="8" t="s">
        <v>24</v>
      </c>
      <c r="H60" s="8" t="s">
        <v>24</v>
      </c>
      <c r="I60" s="11" t="s">
        <v>24</v>
      </c>
      <c r="J60" s="11" t="s">
        <v>24</v>
      </c>
      <c r="K60" s="11" t="s">
        <v>24</v>
      </c>
      <c r="L60" s="11" t="s">
        <v>24</v>
      </c>
    </row>
    <row r="61">
      <c r="B61" s="8" t="s">
        <v>263</v>
      </c>
      <c r="C61" s="8">
        <v>15.0</v>
      </c>
      <c r="D61" s="8" t="s">
        <v>272</v>
      </c>
      <c r="E61" s="14" t="s">
        <v>273</v>
      </c>
      <c r="F61" s="8" t="s">
        <v>274</v>
      </c>
      <c r="G61" s="8" t="s">
        <v>24</v>
      </c>
      <c r="H61" s="8" t="s">
        <v>24</v>
      </c>
      <c r="I61" s="11" t="s">
        <v>24</v>
      </c>
      <c r="J61" s="11" t="s">
        <v>24</v>
      </c>
      <c r="K61" s="11" t="s">
        <v>24</v>
      </c>
      <c r="L61" s="11" t="s">
        <v>24</v>
      </c>
    </row>
    <row r="62">
      <c r="B62" s="8" t="s">
        <v>263</v>
      </c>
      <c r="C62" s="8">
        <v>15.0</v>
      </c>
      <c r="D62" s="8" t="s">
        <v>275</v>
      </c>
      <c r="E62" s="14" t="s">
        <v>276</v>
      </c>
      <c r="F62" s="8" t="s">
        <v>277</v>
      </c>
      <c r="G62" s="8" t="s">
        <v>278</v>
      </c>
      <c r="H62" s="8" t="s">
        <v>279</v>
      </c>
      <c r="I62" s="11" t="s">
        <v>24</v>
      </c>
      <c r="J62" s="11" t="s">
        <v>24</v>
      </c>
      <c r="K62" s="11" t="s">
        <v>24</v>
      </c>
      <c r="L62" s="11" t="s">
        <v>24</v>
      </c>
    </row>
    <row r="63">
      <c r="B63" s="8" t="s">
        <v>280</v>
      </c>
      <c r="C63" s="8">
        <v>16.0</v>
      </c>
      <c r="D63" s="8" t="s">
        <v>281</v>
      </c>
      <c r="E63" s="14" t="s">
        <v>282</v>
      </c>
      <c r="F63" s="8" t="s">
        <v>197</v>
      </c>
      <c r="G63" s="8" t="s">
        <v>24</v>
      </c>
      <c r="H63" s="8" t="s">
        <v>24</v>
      </c>
      <c r="I63" s="11" t="s">
        <v>24</v>
      </c>
      <c r="J63" s="11" t="s">
        <v>24</v>
      </c>
      <c r="K63" s="11" t="s">
        <v>24</v>
      </c>
      <c r="L63" s="11" t="s">
        <v>24</v>
      </c>
    </row>
    <row r="64">
      <c r="B64" s="8" t="s">
        <v>280</v>
      </c>
      <c r="C64" s="8">
        <v>16.0</v>
      </c>
      <c r="D64" s="8" t="s">
        <v>283</v>
      </c>
      <c r="E64" s="14" t="s">
        <v>284</v>
      </c>
      <c r="F64" s="8" t="s">
        <v>285</v>
      </c>
      <c r="G64" s="8" t="s">
        <v>24</v>
      </c>
      <c r="H64" s="8" t="s">
        <v>24</v>
      </c>
      <c r="I64" s="11" t="s">
        <v>24</v>
      </c>
      <c r="J64" s="11" t="s">
        <v>24</v>
      </c>
      <c r="K64" s="11" t="s">
        <v>24</v>
      </c>
      <c r="L64" s="11" t="s">
        <v>24</v>
      </c>
    </row>
    <row r="65">
      <c r="B65" s="8" t="s">
        <v>280</v>
      </c>
      <c r="C65" s="8">
        <v>16.0</v>
      </c>
      <c r="D65" s="8" t="s">
        <v>286</v>
      </c>
      <c r="E65" s="14" t="s">
        <v>287</v>
      </c>
      <c r="F65" s="8" t="s">
        <v>197</v>
      </c>
      <c r="G65" s="8" t="s">
        <v>288</v>
      </c>
      <c r="H65" s="8" t="s">
        <v>24</v>
      </c>
      <c r="I65" s="11" t="s">
        <v>24</v>
      </c>
      <c r="J65" s="11" t="s">
        <v>24</v>
      </c>
      <c r="K65" s="11" t="s">
        <v>24</v>
      </c>
      <c r="L65" s="11" t="s">
        <v>24</v>
      </c>
    </row>
    <row r="66">
      <c r="B66" s="8" t="s">
        <v>280</v>
      </c>
      <c r="C66" s="8">
        <v>16.0</v>
      </c>
      <c r="D66" s="8" t="s">
        <v>289</v>
      </c>
      <c r="E66" s="14" t="s">
        <v>290</v>
      </c>
      <c r="F66" s="8" t="s">
        <v>291</v>
      </c>
      <c r="G66" s="8" t="s">
        <v>24</v>
      </c>
      <c r="H66" s="8" t="s">
        <v>24</v>
      </c>
      <c r="I66" s="11" t="s">
        <v>24</v>
      </c>
      <c r="J66" s="11" t="s">
        <v>24</v>
      </c>
      <c r="K66" s="11" t="s">
        <v>24</v>
      </c>
      <c r="L66" s="11" t="s">
        <v>24</v>
      </c>
    </row>
    <row r="67">
      <c r="B67" s="8" t="s">
        <v>292</v>
      </c>
      <c r="C67" s="8">
        <v>17.0</v>
      </c>
      <c r="D67" s="8" t="s">
        <v>293</v>
      </c>
      <c r="E67" s="14" t="s">
        <v>294</v>
      </c>
      <c r="F67" s="8" t="s">
        <v>100</v>
      </c>
      <c r="G67" s="8" t="s">
        <v>295</v>
      </c>
      <c r="H67" s="8" t="s">
        <v>24</v>
      </c>
      <c r="I67" s="11" t="s">
        <v>24</v>
      </c>
      <c r="J67" s="11" t="s">
        <v>24</v>
      </c>
      <c r="K67" s="11" t="s">
        <v>24</v>
      </c>
      <c r="L67" s="11" t="s">
        <v>24</v>
      </c>
    </row>
    <row r="68">
      <c r="B68" s="8" t="s">
        <v>292</v>
      </c>
      <c r="C68" s="8">
        <v>17.0</v>
      </c>
      <c r="D68" s="8" t="s">
        <v>296</v>
      </c>
      <c r="E68" s="14" t="s">
        <v>297</v>
      </c>
      <c r="F68" s="8" t="s">
        <v>298</v>
      </c>
      <c r="G68" s="8" t="s">
        <v>299</v>
      </c>
      <c r="H68" s="8" t="s">
        <v>24</v>
      </c>
      <c r="I68" s="11" t="s">
        <v>24</v>
      </c>
      <c r="J68" s="11" t="s">
        <v>24</v>
      </c>
      <c r="K68" s="11" t="s">
        <v>24</v>
      </c>
      <c r="L68" s="11" t="s">
        <v>24</v>
      </c>
    </row>
    <row r="69">
      <c r="B69" s="8" t="s">
        <v>292</v>
      </c>
      <c r="C69" s="8">
        <v>17.0</v>
      </c>
      <c r="D69" s="8" t="s">
        <v>300</v>
      </c>
      <c r="E69" s="14" t="s">
        <v>301</v>
      </c>
      <c r="F69" s="8" t="s">
        <v>18</v>
      </c>
      <c r="G69" s="8" t="s">
        <v>302</v>
      </c>
      <c r="H69" s="8" t="s">
        <v>303</v>
      </c>
      <c r="I69" s="11" t="s">
        <v>24</v>
      </c>
      <c r="J69" s="11" t="s">
        <v>24</v>
      </c>
      <c r="K69" s="11" t="s">
        <v>24</v>
      </c>
      <c r="L69" s="11" t="s">
        <v>24</v>
      </c>
    </row>
    <row r="70">
      <c r="B70" s="8" t="s">
        <v>292</v>
      </c>
      <c r="C70" s="8">
        <v>17.0</v>
      </c>
      <c r="D70" s="8" t="s">
        <v>304</v>
      </c>
      <c r="E70" s="14" t="s">
        <v>305</v>
      </c>
      <c r="F70" s="8" t="s">
        <v>306</v>
      </c>
      <c r="G70" s="8" t="s">
        <v>24</v>
      </c>
      <c r="H70" s="8" t="s">
        <v>24</v>
      </c>
      <c r="I70" s="11" t="s">
        <v>24</v>
      </c>
      <c r="J70" s="11" t="s">
        <v>24</v>
      </c>
      <c r="K70" s="11" t="s">
        <v>24</v>
      </c>
      <c r="L70" s="11" t="s">
        <v>24</v>
      </c>
    </row>
    <row r="71">
      <c r="B71" s="8" t="s">
        <v>307</v>
      </c>
      <c r="C71" s="8">
        <v>18.0</v>
      </c>
      <c r="D71" s="8" t="s">
        <v>308</v>
      </c>
      <c r="E71" s="14" t="s">
        <v>309</v>
      </c>
      <c r="F71" s="8" t="s">
        <v>18</v>
      </c>
      <c r="G71" s="8" t="s">
        <v>310</v>
      </c>
      <c r="H71" s="8" t="s">
        <v>311</v>
      </c>
      <c r="I71" s="11" t="s">
        <v>312</v>
      </c>
      <c r="J71" s="11" t="s">
        <v>24</v>
      </c>
      <c r="K71" s="11" t="s">
        <v>24</v>
      </c>
      <c r="L71" s="11" t="s">
        <v>24</v>
      </c>
    </row>
    <row r="72">
      <c r="B72" s="8" t="s">
        <v>307</v>
      </c>
      <c r="C72" s="8">
        <v>18.0</v>
      </c>
      <c r="D72" s="8" t="s">
        <v>313</v>
      </c>
      <c r="E72" s="14" t="s">
        <v>314</v>
      </c>
      <c r="F72" s="8" t="s">
        <v>315</v>
      </c>
      <c r="G72" s="8" t="s">
        <v>316</v>
      </c>
      <c r="H72" s="8" t="s">
        <v>24</v>
      </c>
      <c r="I72" s="11" t="s">
        <v>24</v>
      </c>
      <c r="J72" s="11" t="s">
        <v>24</v>
      </c>
      <c r="K72" s="11" t="s">
        <v>24</v>
      </c>
      <c r="L72" s="11" t="s">
        <v>24</v>
      </c>
    </row>
    <row r="73">
      <c r="B73" s="8" t="s">
        <v>307</v>
      </c>
      <c r="C73" s="8">
        <v>18.0</v>
      </c>
      <c r="D73" s="8" t="s">
        <v>317</v>
      </c>
      <c r="E73" s="14" t="s">
        <v>318</v>
      </c>
      <c r="F73" s="8" t="s">
        <v>100</v>
      </c>
      <c r="G73" s="8" t="s">
        <v>319</v>
      </c>
      <c r="H73" s="8" t="s">
        <v>320</v>
      </c>
      <c r="I73" s="11" t="s">
        <v>24</v>
      </c>
      <c r="J73" s="11" t="s">
        <v>24</v>
      </c>
      <c r="K73" s="11" t="s">
        <v>24</v>
      </c>
      <c r="L73" s="11" t="s">
        <v>24</v>
      </c>
    </row>
    <row r="74">
      <c r="B74" s="8" t="s">
        <v>307</v>
      </c>
      <c r="C74" s="8">
        <v>18.0</v>
      </c>
      <c r="D74" s="8" t="s">
        <v>321</v>
      </c>
      <c r="E74" s="14" t="s">
        <v>322</v>
      </c>
      <c r="F74" s="8" t="s">
        <v>323</v>
      </c>
      <c r="G74" s="8" t="s">
        <v>24</v>
      </c>
      <c r="H74" s="8" t="s">
        <v>24</v>
      </c>
      <c r="I74" s="11" t="s">
        <v>24</v>
      </c>
      <c r="J74" s="11" t="s">
        <v>24</v>
      </c>
      <c r="K74" s="11" t="s">
        <v>24</v>
      </c>
      <c r="L74" s="11" t="s">
        <v>24</v>
      </c>
    </row>
    <row r="75">
      <c r="B75" s="8" t="s">
        <v>324</v>
      </c>
      <c r="C75" s="8">
        <v>19.0</v>
      </c>
      <c r="D75" s="8" t="s">
        <v>325</v>
      </c>
      <c r="E75" s="14" t="s">
        <v>326</v>
      </c>
      <c r="F75" s="8" t="s">
        <v>197</v>
      </c>
      <c r="G75" s="8" t="s">
        <v>327</v>
      </c>
      <c r="H75" s="8" t="s">
        <v>24</v>
      </c>
      <c r="I75" s="11" t="s">
        <v>24</v>
      </c>
      <c r="J75" s="11" t="s">
        <v>24</v>
      </c>
      <c r="K75" s="11" t="s">
        <v>24</v>
      </c>
      <c r="L75" s="11" t="s">
        <v>24</v>
      </c>
    </row>
    <row r="76">
      <c r="B76" s="8" t="s">
        <v>324</v>
      </c>
      <c r="C76" s="8">
        <v>19.0</v>
      </c>
      <c r="D76" s="8" t="s">
        <v>328</v>
      </c>
      <c r="E76" s="14" t="s">
        <v>329</v>
      </c>
      <c r="F76" s="8" t="s">
        <v>330</v>
      </c>
      <c r="G76" s="8" t="s">
        <v>24</v>
      </c>
      <c r="H76" s="8" t="s">
        <v>24</v>
      </c>
      <c r="I76" s="11" t="s">
        <v>24</v>
      </c>
      <c r="J76" s="11" t="s">
        <v>24</v>
      </c>
      <c r="K76" s="11" t="s">
        <v>24</v>
      </c>
      <c r="L76" s="11" t="s">
        <v>24</v>
      </c>
    </row>
    <row r="77">
      <c r="B77" s="8" t="s">
        <v>324</v>
      </c>
      <c r="C77" s="8">
        <v>19.0</v>
      </c>
      <c r="D77" s="8" t="s">
        <v>331</v>
      </c>
      <c r="E77" s="14" t="s">
        <v>332</v>
      </c>
      <c r="F77" s="8" t="s">
        <v>197</v>
      </c>
      <c r="G77" s="8" t="s">
        <v>333</v>
      </c>
      <c r="H77" s="8" t="s">
        <v>334</v>
      </c>
      <c r="I77" s="11" t="s">
        <v>335</v>
      </c>
      <c r="J77" s="11" t="s">
        <v>24</v>
      </c>
      <c r="K77" s="11" t="s">
        <v>24</v>
      </c>
      <c r="L77" s="11" t="s">
        <v>24</v>
      </c>
    </row>
    <row r="78">
      <c r="B78" s="8" t="s">
        <v>324</v>
      </c>
      <c r="C78" s="8">
        <v>19.0</v>
      </c>
      <c r="D78" s="8" t="s">
        <v>336</v>
      </c>
      <c r="E78" s="14" t="s">
        <v>337</v>
      </c>
      <c r="F78" s="8" t="s">
        <v>338</v>
      </c>
      <c r="G78" s="8" t="s">
        <v>339</v>
      </c>
      <c r="H78" s="8" t="s">
        <v>24</v>
      </c>
      <c r="I78" s="11" t="s">
        <v>24</v>
      </c>
      <c r="J78" s="11" t="s">
        <v>24</v>
      </c>
      <c r="K78" s="11" t="s">
        <v>24</v>
      </c>
      <c r="L78" s="11" t="s">
        <v>24</v>
      </c>
    </row>
    <row r="79">
      <c r="B79" s="8" t="s">
        <v>340</v>
      </c>
      <c r="C79" s="8">
        <v>20.0</v>
      </c>
      <c r="D79" s="8" t="s">
        <v>341</v>
      </c>
      <c r="E79" s="14" t="s">
        <v>342</v>
      </c>
      <c r="F79" s="8" t="s">
        <v>30</v>
      </c>
      <c r="G79" s="8" t="s">
        <v>343</v>
      </c>
      <c r="H79" s="8" t="s">
        <v>344</v>
      </c>
      <c r="I79" s="11" t="s">
        <v>345</v>
      </c>
      <c r="J79" s="11" t="s">
        <v>24</v>
      </c>
      <c r="K79" s="11" t="s">
        <v>24</v>
      </c>
      <c r="L79" s="11" t="s">
        <v>24</v>
      </c>
    </row>
    <row r="80">
      <c r="B80" s="8" t="s">
        <v>340</v>
      </c>
      <c r="C80" s="8">
        <v>20.0</v>
      </c>
      <c r="D80" s="8" t="s">
        <v>346</v>
      </c>
      <c r="E80" s="14" t="s">
        <v>347</v>
      </c>
      <c r="F80" s="8" t="s">
        <v>348</v>
      </c>
      <c r="G80" s="8" t="s">
        <v>24</v>
      </c>
      <c r="H80" s="8" t="s">
        <v>24</v>
      </c>
      <c r="I80" s="11" t="s">
        <v>24</v>
      </c>
      <c r="J80" s="11" t="s">
        <v>24</v>
      </c>
      <c r="K80" s="11" t="s">
        <v>24</v>
      </c>
      <c r="L80" s="11" t="s">
        <v>24</v>
      </c>
    </row>
    <row r="81">
      <c r="B81" s="8" t="s">
        <v>340</v>
      </c>
      <c r="C81" s="8">
        <v>20.0</v>
      </c>
      <c r="D81" s="8" t="s">
        <v>349</v>
      </c>
      <c r="E81" s="14" t="s">
        <v>350</v>
      </c>
      <c r="F81" s="8" t="s">
        <v>351</v>
      </c>
      <c r="G81" s="8" t="s">
        <v>24</v>
      </c>
      <c r="H81" s="8" t="s">
        <v>24</v>
      </c>
      <c r="I81" s="11" t="s">
        <v>24</v>
      </c>
      <c r="J81" s="11" t="s">
        <v>24</v>
      </c>
      <c r="K81" s="11" t="s">
        <v>24</v>
      </c>
      <c r="L81" s="11" t="s">
        <v>24</v>
      </c>
    </row>
    <row r="82">
      <c r="B82" s="8" t="s">
        <v>340</v>
      </c>
      <c r="C82" s="8">
        <v>20.0</v>
      </c>
      <c r="D82" s="8" t="s">
        <v>352</v>
      </c>
      <c r="E82" s="14" t="s">
        <v>353</v>
      </c>
      <c r="F82" s="8" t="s">
        <v>354</v>
      </c>
      <c r="G82" s="8" t="s">
        <v>24</v>
      </c>
      <c r="H82" s="8" t="s">
        <v>24</v>
      </c>
      <c r="I82" s="11" t="s">
        <v>24</v>
      </c>
      <c r="J82" s="11" t="s">
        <v>24</v>
      </c>
      <c r="K82" s="11" t="s">
        <v>24</v>
      </c>
      <c r="L82" s="11" t="s">
        <v>355</v>
      </c>
    </row>
    <row r="83">
      <c r="B83" s="8" t="s">
        <v>356</v>
      </c>
      <c r="C83" s="8">
        <v>21.0</v>
      </c>
      <c r="D83" s="8" t="s">
        <v>357</v>
      </c>
      <c r="E83" s="14" t="s">
        <v>358</v>
      </c>
      <c r="F83" s="8" t="s">
        <v>100</v>
      </c>
      <c r="G83" s="8" t="s">
        <v>24</v>
      </c>
      <c r="H83" s="8" t="s">
        <v>24</v>
      </c>
      <c r="I83" s="11" t="s">
        <v>24</v>
      </c>
      <c r="J83" s="11" t="s">
        <v>24</v>
      </c>
      <c r="K83" s="11" t="s">
        <v>24</v>
      </c>
      <c r="L83" s="11" t="s">
        <v>24</v>
      </c>
    </row>
    <row r="84">
      <c r="B84" s="8" t="s">
        <v>356</v>
      </c>
      <c r="C84" s="8">
        <v>21.0</v>
      </c>
      <c r="D84" s="8" t="s">
        <v>359</v>
      </c>
      <c r="E84" s="14" t="s">
        <v>360</v>
      </c>
      <c r="F84" s="8" t="s">
        <v>361</v>
      </c>
      <c r="G84" s="8" t="s">
        <v>362</v>
      </c>
      <c r="H84" s="8" t="s">
        <v>363</v>
      </c>
      <c r="I84" s="11" t="s">
        <v>364</v>
      </c>
      <c r="J84" s="11" t="s">
        <v>24</v>
      </c>
      <c r="K84" s="11" t="s">
        <v>24</v>
      </c>
      <c r="L84" s="11" t="s">
        <v>24</v>
      </c>
    </row>
    <row r="85">
      <c r="B85" s="8" t="s">
        <v>356</v>
      </c>
      <c r="C85" s="8">
        <v>21.0</v>
      </c>
      <c r="D85" s="8" t="s">
        <v>365</v>
      </c>
      <c r="E85" s="14" t="s">
        <v>366</v>
      </c>
      <c r="F85" s="8" t="s">
        <v>367</v>
      </c>
      <c r="G85" s="8" t="s">
        <v>24</v>
      </c>
      <c r="H85" s="8" t="s">
        <v>24</v>
      </c>
      <c r="I85" s="11" t="s">
        <v>24</v>
      </c>
      <c r="J85" s="11" t="s">
        <v>24</v>
      </c>
      <c r="K85" s="11" t="s">
        <v>24</v>
      </c>
      <c r="L85" s="11" t="s">
        <v>24</v>
      </c>
    </row>
    <row r="86">
      <c r="B86" s="8" t="s">
        <v>356</v>
      </c>
      <c r="C86" s="8">
        <v>21.0</v>
      </c>
      <c r="D86" s="8" t="s">
        <v>368</v>
      </c>
      <c r="E86" s="14" t="s">
        <v>369</v>
      </c>
      <c r="F86" s="8" t="s">
        <v>370</v>
      </c>
      <c r="G86" s="8" t="s">
        <v>24</v>
      </c>
      <c r="H86" s="8" t="s">
        <v>24</v>
      </c>
      <c r="I86" s="11" t="s">
        <v>24</v>
      </c>
      <c r="J86" s="11" t="s">
        <v>24</v>
      </c>
      <c r="K86" s="11" t="s">
        <v>24</v>
      </c>
      <c r="L86" s="11" t="s">
        <v>24</v>
      </c>
    </row>
    <row r="87">
      <c r="B87" s="8" t="s">
        <v>371</v>
      </c>
      <c r="C87" s="8">
        <v>22.0</v>
      </c>
      <c r="D87" s="8" t="s">
        <v>372</v>
      </c>
      <c r="E87" s="14" t="s">
        <v>373</v>
      </c>
      <c r="F87" s="8" t="s">
        <v>197</v>
      </c>
      <c r="G87" s="8" t="s">
        <v>374</v>
      </c>
      <c r="H87" s="8" t="s">
        <v>375</v>
      </c>
      <c r="I87" s="11" t="s">
        <v>376</v>
      </c>
      <c r="J87" s="11" t="s">
        <v>377</v>
      </c>
      <c r="K87" s="11" t="s">
        <v>378</v>
      </c>
      <c r="L87" s="11" t="s">
        <v>24</v>
      </c>
    </row>
    <row r="88">
      <c r="B88" s="8" t="s">
        <v>371</v>
      </c>
      <c r="C88" s="8">
        <v>22.0</v>
      </c>
      <c r="D88" s="8" t="s">
        <v>379</v>
      </c>
      <c r="E88" s="14" t="s">
        <v>380</v>
      </c>
      <c r="F88" s="8" t="s">
        <v>24</v>
      </c>
      <c r="G88" s="8" t="s">
        <v>381</v>
      </c>
      <c r="H88" s="8" t="s">
        <v>24</v>
      </c>
      <c r="I88" s="11" t="s">
        <v>24</v>
      </c>
      <c r="J88" s="11" t="s">
        <v>24</v>
      </c>
      <c r="K88" s="11" t="s">
        <v>24</v>
      </c>
      <c r="L88" s="11" t="s">
        <v>24</v>
      </c>
    </row>
    <row r="89">
      <c r="B89" s="8" t="s">
        <v>371</v>
      </c>
      <c r="C89" s="8">
        <v>22.0</v>
      </c>
      <c r="D89" s="8" t="s">
        <v>382</v>
      </c>
      <c r="E89" s="14" t="s">
        <v>383</v>
      </c>
      <c r="F89" s="8" t="s">
        <v>197</v>
      </c>
      <c r="G89" s="8" t="s">
        <v>24</v>
      </c>
      <c r="H89" s="8" t="s">
        <v>24</v>
      </c>
      <c r="I89" s="11" t="s">
        <v>24</v>
      </c>
      <c r="J89" s="11" t="s">
        <v>24</v>
      </c>
      <c r="K89" s="11" t="s">
        <v>24</v>
      </c>
      <c r="L89" s="11" t="s">
        <v>24</v>
      </c>
    </row>
    <row r="90">
      <c r="B90" s="8" t="s">
        <v>371</v>
      </c>
      <c r="C90" s="8">
        <v>22.0</v>
      </c>
      <c r="D90" s="8" t="s">
        <v>384</v>
      </c>
      <c r="E90" s="14" t="s">
        <v>385</v>
      </c>
      <c r="F90" s="8" t="s">
        <v>386</v>
      </c>
      <c r="G90" s="8" t="s">
        <v>24</v>
      </c>
      <c r="H90" s="8" t="s">
        <v>24</v>
      </c>
      <c r="I90" s="11" t="s">
        <v>24</v>
      </c>
      <c r="J90" s="11" t="s">
        <v>24</v>
      </c>
      <c r="K90" s="11" t="s">
        <v>24</v>
      </c>
      <c r="L90" s="11" t="s">
        <v>24</v>
      </c>
    </row>
    <row r="91">
      <c r="B91" s="8" t="s">
        <v>387</v>
      </c>
      <c r="C91" s="8">
        <v>23.0</v>
      </c>
      <c r="D91" s="8" t="s">
        <v>388</v>
      </c>
      <c r="E91" s="14" t="s">
        <v>389</v>
      </c>
      <c r="F91" s="8" t="s">
        <v>390</v>
      </c>
      <c r="G91" s="8" t="s">
        <v>24</v>
      </c>
      <c r="H91" s="8" t="s">
        <v>24</v>
      </c>
      <c r="I91" s="11" t="s">
        <v>24</v>
      </c>
      <c r="J91" s="11" t="s">
        <v>24</v>
      </c>
      <c r="K91" s="11" t="s">
        <v>24</v>
      </c>
      <c r="L91" s="11" t="s">
        <v>24</v>
      </c>
    </row>
    <row r="92">
      <c r="B92" s="8" t="s">
        <v>387</v>
      </c>
      <c r="C92" s="8">
        <v>23.0</v>
      </c>
      <c r="D92" s="8" t="s">
        <v>391</v>
      </c>
      <c r="E92" s="14" t="s">
        <v>392</v>
      </c>
      <c r="F92" s="8" t="s">
        <v>291</v>
      </c>
      <c r="G92" s="8" t="s">
        <v>24</v>
      </c>
      <c r="H92" s="8" t="s">
        <v>24</v>
      </c>
      <c r="I92" s="11" t="s">
        <v>24</v>
      </c>
      <c r="J92" s="11" t="s">
        <v>24</v>
      </c>
      <c r="K92" s="11" t="s">
        <v>24</v>
      </c>
      <c r="L92" s="11" t="s">
        <v>24</v>
      </c>
    </row>
    <row r="93">
      <c r="B93" s="8" t="s">
        <v>387</v>
      </c>
      <c r="C93" s="8">
        <v>23.0</v>
      </c>
      <c r="D93" s="8" t="s">
        <v>393</v>
      </c>
      <c r="E93" s="14" t="s">
        <v>394</v>
      </c>
      <c r="F93" s="8" t="s">
        <v>197</v>
      </c>
      <c r="G93" s="8" t="s">
        <v>395</v>
      </c>
      <c r="H93" s="8" t="s">
        <v>396</v>
      </c>
      <c r="I93" s="11" t="s">
        <v>397</v>
      </c>
      <c r="J93" s="11" t="s">
        <v>24</v>
      </c>
      <c r="K93" s="11" t="s">
        <v>24</v>
      </c>
      <c r="L93" s="11" t="s">
        <v>24</v>
      </c>
    </row>
    <row r="94">
      <c r="B94" s="8" t="s">
        <v>387</v>
      </c>
      <c r="C94" s="8">
        <v>23.0</v>
      </c>
      <c r="D94" s="8" t="s">
        <v>398</v>
      </c>
      <c r="E94" s="14" t="s">
        <v>399</v>
      </c>
      <c r="F94" s="8" t="s">
        <v>400</v>
      </c>
      <c r="G94" s="8" t="s">
        <v>401</v>
      </c>
      <c r="H94" s="8" t="s">
        <v>24</v>
      </c>
      <c r="I94" s="11" t="s">
        <v>24</v>
      </c>
      <c r="J94" s="11" t="s">
        <v>24</v>
      </c>
      <c r="K94" s="11" t="s">
        <v>24</v>
      </c>
      <c r="L94" s="11" t="s">
        <v>24</v>
      </c>
    </row>
    <row r="95">
      <c r="B95" s="8" t="s">
        <v>402</v>
      </c>
      <c r="C95" s="8">
        <v>24.0</v>
      </c>
      <c r="D95" s="8" t="s">
        <v>403</v>
      </c>
      <c r="E95" s="14" t="s">
        <v>404</v>
      </c>
      <c r="F95" s="8" t="s">
        <v>18</v>
      </c>
      <c r="G95" s="8" t="s">
        <v>405</v>
      </c>
      <c r="H95" s="8" t="s">
        <v>406</v>
      </c>
      <c r="I95" s="11" t="s">
        <v>407</v>
      </c>
      <c r="J95" s="11" t="s">
        <v>408</v>
      </c>
      <c r="K95" s="11" t="s">
        <v>101</v>
      </c>
      <c r="L95" s="11" t="s">
        <v>24</v>
      </c>
    </row>
    <row r="96">
      <c r="B96" s="8" t="s">
        <v>402</v>
      </c>
      <c r="C96" s="8">
        <v>24.0</v>
      </c>
      <c r="D96" s="8" t="s">
        <v>409</v>
      </c>
      <c r="E96" s="14" t="s">
        <v>410</v>
      </c>
      <c r="F96" s="8" t="s">
        <v>411</v>
      </c>
      <c r="G96" s="8" t="s">
        <v>412</v>
      </c>
      <c r="H96" s="8" t="s">
        <v>413</v>
      </c>
      <c r="I96" s="11" t="s">
        <v>24</v>
      </c>
      <c r="J96" s="11" t="s">
        <v>24</v>
      </c>
      <c r="K96" s="11" t="s">
        <v>24</v>
      </c>
      <c r="L96" s="11" t="s">
        <v>24</v>
      </c>
    </row>
    <row r="97">
      <c r="B97" s="8" t="s">
        <v>402</v>
      </c>
      <c r="C97" s="8">
        <v>24.0</v>
      </c>
      <c r="D97" s="8" t="s">
        <v>414</v>
      </c>
      <c r="E97" s="14" t="s">
        <v>415</v>
      </c>
      <c r="F97" s="8" t="s">
        <v>18</v>
      </c>
      <c r="G97" s="8" t="s">
        <v>416</v>
      </c>
      <c r="H97" s="8" t="s">
        <v>24</v>
      </c>
      <c r="I97" s="11" t="s">
        <v>24</v>
      </c>
      <c r="J97" s="11" t="s">
        <v>24</v>
      </c>
      <c r="K97" s="11" t="s">
        <v>24</v>
      </c>
      <c r="L97" s="11" t="s">
        <v>24</v>
      </c>
    </row>
    <row r="98">
      <c r="B98" s="8" t="s">
        <v>402</v>
      </c>
      <c r="C98" s="8">
        <v>24.0</v>
      </c>
      <c r="D98" s="8" t="s">
        <v>417</v>
      </c>
      <c r="E98" s="14" t="s">
        <v>418</v>
      </c>
      <c r="F98" s="8" t="s">
        <v>419</v>
      </c>
      <c r="G98" s="8" t="s">
        <v>24</v>
      </c>
      <c r="H98" s="8" t="s">
        <v>24</v>
      </c>
      <c r="I98" s="11" t="s">
        <v>24</v>
      </c>
      <c r="J98" s="11" t="s">
        <v>24</v>
      </c>
      <c r="K98" s="11" t="s">
        <v>24</v>
      </c>
      <c r="L98" s="11" t="s">
        <v>24</v>
      </c>
    </row>
    <row r="99">
      <c r="B99" s="8" t="s">
        <v>420</v>
      </c>
      <c r="C99" s="8">
        <v>25.0</v>
      </c>
      <c r="D99" s="8" t="s">
        <v>421</v>
      </c>
      <c r="E99" s="14" t="s">
        <v>422</v>
      </c>
      <c r="F99" s="8" t="s">
        <v>197</v>
      </c>
      <c r="G99" s="8" t="s">
        <v>24</v>
      </c>
      <c r="H99" s="8" t="s">
        <v>24</v>
      </c>
      <c r="I99" s="11" t="s">
        <v>24</v>
      </c>
      <c r="J99" s="11" t="s">
        <v>24</v>
      </c>
      <c r="K99" s="11" t="s">
        <v>24</v>
      </c>
      <c r="L99" s="11" t="s">
        <v>24</v>
      </c>
    </row>
    <row r="100">
      <c r="B100" s="8" t="s">
        <v>420</v>
      </c>
      <c r="C100" s="8">
        <v>25.0</v>
      </c>
      <c r="D100" s="8" t="s">
        <v>423</v>
      </c>
      <c r="E100" s="14" t="s">
        <v>424</v>
      </c>
      <c r="F100" s="8" t="s">
        <v>425</v>
      </c>
      <c r="G100" s="8" t="s">
        <v>426</v>
      </c>
      <c r="H100" s="8" t="s">
        <v>24</v>
      </c>
      <c r="I100" s="11" t="s">
        <v>24</v>
      </c>
      <c r="J100" s="11" t="s">
        <v>24</v>
      </c>
      <c r="K100" s="11" t="s">
        <v>24</v>
      </c>
      <c r="L100" s="11" t="s">
        <v>24</v>
      </c>
    </row>
    <row r="101">
      <c r="B101" s="8" t="s">
        <v>420</v>
      </c>
      <c r="C101" s="8">
        <v>25.0</v>
      </c>
      <c r="D101" s="8" t="s">
        <v>427</v>
      </c>
      <c r="E101" s="14" t="s">
        <v>428</v>
      </c>
      <c r="F101" s="8" t="s">
        <v>197</v>
      </c>
      <c r="G101" s="8" t="s">
        <v>429</v>
      </c>
      <c r="H101" s="8" t="s">
        <v>430</v>
      </c>
      <c r="I101" s="11" t="s">
        <v>431</v>
      </c>
      <c r="J101" s="11" t="s">
        <v>432</v>
      </c>
      <c r="K101" s="11" t="s">
        <v>24</v>
      </c>
      <c r="L101" s="11" t="s">
        <v>24</v>
      </c>
    </row>
    <row r="102">
      <c r="B102" s="8" t="s">
        <v>420</v>
      </c>
      <c r="C102" s="8">
        <v>25.0</v>
      </c>
      <c r="D102" s="8" t="s">
        <v>433</v>
      </c>
      <c r="E102" s="14" t="s">
        <v>434</v>
      </c>
      <c r="F102" s="8" t="s">
        <v>435</v>
      </c>
      <c r="G102" s="8" t="s">
        <v>24</v>
      </c>
      <c r="H102" s="8" t="s">
        <v>24</v>
      </c>
      <c r="I102" s="11" t="s">
        <v>24</v>
      </c>
      <c r="J102" s="11" t="s">
        <v>24</v>
      </c>
      <c r="K102" s="11" t="s">
        <v>24</v>
      </c>
      <c r="L102" s="11" t="s">
        <v>24</v>
      </c>
    </row>
    <row r="103">
      <c r="B103" s="8" t="s">
        <v>436</v>
      </c>
      <c r="C103" s="8">
        <v>26.0</v>
      </c>
      <c r="D103" s="8" t="s">
        <v>437</v>
      </c>
      <c r="E103" s="14" t="s">
        <v>438</v>
      </c>
      <c r="F103" s="8" t="s">
        <v>30</v>
      </c>
      <c r="G103" s="8" t="s">
        <v>439</v>
      </c>
      <c r="H103" s="8" t="s">
        <v>440</v>
      </c>
      <c r="I103" s="11" t="s">
        <v>441</v>
      </c>
      <c r="J103" s="11" t="s">
        <v>442</v>
      </c>
      <c r="K103" s="11" t="s">
        <v>443</v>
      </c>
      <c r="L103" s="11" t="s">
        <v>24</v>
      </c>
    </row>
    <row r="104">
      <c r="B104" s="8" t="s">
        <v>436</v>
      </c>
      <c r="C104" s="8">
        <v>26.0</v>
      </c>
      <c r="D104" s="8" t="s">
        <v>444</v>
      </c>
      <c r="E104" s="14" t="s">
        <v>445</v>
      </c>
      <c r="F104" s="8" t="s">
        <v>446</v>
      </c>
      <c r="G104" s="8" t="s">
        <v>24</v>
      </c>
      <c r="H104" s="8" t="s">
        <v>24</v>
      </c>
      <c r="I104" s="11" t="s">
        <v>24</v>
      </c>
      <c r="J104" s="11" t="s">
        <v>24</v>
      </c>
      <c r="K104" s="11" t="s">
        <v>24</v>
      </c>
      <c r="L104" s="11" t="s">
        <v>24</v>
      </c>
    </row>
    <row r="105">
      <c r="B105" s="8" t="s">
        <v>436</v>
      </c>
      <c r="C105" s="8">
        <v>26.0</v>
      </c>
      <c r="D105" s="8" t="s">
        <v>447</v>
      </c>
      <c r="E105" s="14" t="s">
        <v>448</v>
      </c>
      <c r="F105" s="8" t="s">
        <v>449</v>
      </c>
      <c r="G105" s="8" t="s">
        <v>450</v>
      </c>
      <c r="H105" s="8" t="s">
        <v>451</v>
      </c>
      <c r="I105" s="11" t="s">
        <v>452</v>
      </c>
      <c r="J105" s="11" t="s">
        <v>24</v>
      </c>
      <c r="K105" s="11" t="s">
        <v>24</v>
      </c>
      <c r="L105" s="11" t="s">
        <v>24</v>
      </c>
    </row>
    <row r="106">
      <c r="B106" s="8" t="s">
        <v>436</v>
      </c>
      <c r="C106" s="8">
        <v>26.0</v>
      </c>
      <c r="D106" s="8" t="s">
        <v>453</v>
      </c>
      <c r="E106" s="14" t="s">
        <v>454</v>
      </c>
      <c r="F106" s="8" t="s">
        <v>455</v>
      </c>
      <c r="G106" s="8" t="s">
        <v>24</v>
      </c>
      <c r="H106" s="8" t="s">
        <v>24</v>
      </c>
      <c r="I106" s="11" t="s">
        <v>24</v>
      </c>
      <c r="J106" s="11" t="s">
        <v>24</v>
      </c>
      <c r="K106" s="11" t="s">
        <v>24</v>
      </c>
      <c r="L106" s="11" t="s">
        <v>24</v>
      </c>
    </row>
    <row r="107">
      <c r="B107" s="8" t="s">
        <v>456</v>
      </c>
      <c r="C107" s="8">
        <v>27.0</v>
      </c>
      <c r="D107" s="8" t="s">
        <v>457</v>
      </c>
      <c r="E107" s="14" t="s">
        <v>458</v>
      </c>
      <c r="F107" s="8" t="s">
        <v>18</v>
      </c>
      <c r="G107" s="8" t="s">
        <v>459</v>
      </c>
      <c r="H107" s="8" t="s">
        <v>460</v>
      </c>
      <c r="I107" s="11" t="s">
        <v>461</v>
      </c>
      <c r="J107" s="11" t="s">
        <v>24</v>
      </c>
      <c r="K107" s="11" t="s">
        <v>24</v>
      </c>
      <c r="L107" s="11" t="s">
        <v>24</v>
      </c>
    </row>
    <row r="108">
      <c r="B108" s="8" t="s">
        <v>456</v>
      </c>
      <c r="C108" s="8">
        <v>27.0</v>
      </c>
      <c r="D108" s="8" t="s">
        <v>462</v>
      </c>
      <c r="E108" s="14" t="s">
        <v>463</v>
      </c>
      <c r="F108" s="8" t="s">
        <v>464</v>
      </c>
      <c r="G108" s="8" t="s">
        <v>465</v>
      </c>
      <c r="H108" s="8" t="s">
        <v>24</v>
      </c>
      <c r="I108" s="11" t="s">
        <v>24</v>
      </c>
      <c r="J108" s="11" t="s">
        <v>24</v>
      </c>
      <c r="K108" s="11" t="s">
        <v>24</v>
      </c>
      <c r="L108" s="11" t="s">
        <v>24</v>
      </c>
    </row>
    <row r="109">
      <c r="B109" s="8" t="s">
        <v>456</v>
      </c>
      <c r="C109" s="8">
        <v>27.0</v>
      </c>
      <c r="D109" s="8" t="s">
        <v>466</v>
      </c>
      <c r="E109" s="14" t="s">
        <v>467</v>
      </c>
      <c r="F109" s="8" t="s">
        <v>18</v>
      </c>
      <c r="G109" s="8" t="s">
        <v>468</v>
      </c>
      <c r="H109" s="8" t="s">
        <v>24</v>
      </c>
      <c r="I109" s="11" t="s">
        <v>24</v>
      </c>
      <c r="J109" s="11" t="s">
        <v>24</v>
      </c>
      <c r="K109" s="11" t="s">
        <v>24</v>
      </c>
      <c r="L109" s="11" t="s">
        <v>24</v>
      </c>
    </row>
    <row r="110">
      <c r="B110" s="8" t="s">
        <v>456</v>
      </c>
      <c r="C110" s="8">
        <v>27.0</v>
      </c>
      <c r="D110" s="8" t="s">
        <v>469</v>
      </c>
      <c r="E110" s="14" t="s">
        <v>470</v>
      </c>
      <c r="F110" s="8" t="s">
        <v>471</v>
      </c>
      <c r="G110" s="8" t="s">
        <v>24</v>
      </c>
      <c r="H110" s="8" t="s">
        <v>24</v>
      </c>
      <c r="I110" s="11" t="s">
        <v>24</v>
      </c>
      <c r="J110" s="11" t="s">
        <v>24</v>
      </c>
      <c r="K110" s="11" t="s">
        <v>24</v>
      </c>
      <c r="L110" s="11" t="s">
        <v>24</v>
      </c>
    </row>
    <row r="111">
      <c r="B111" s="8" t="s">
        <v>472</v>
      </c>
      <c r="C111" s="8">
        <v>28.0</v>
      </c>
      <c r="D111" s="8" t="s">
        <v>473</v>
      </c>
      <c r="E111" s="14" t="s">
        <v>474</v>
      </c>
      <c r="F111" s="8" t="s">
        <v>30</v>
      </c>
      <c r="G111" s="8" t="s">
        <v>475</v>
      </c>
      <c r="H111" s="8" t="s">
        <v>24</v>
      </c>
      <c r="I111" s="11" t="s">
        <v>24</v>
      </c>
      <c r="J111" s="11" t="s">
        <v>24</v>
      </c>
      <c r="K111" s="11" t="s">
        <v>24</v>
      </c>
      <c r="L111" s="11" t="s">
        <v>24</v>
      </c>
    </row>
    <row r="112">
      <c r="B112" s="8" t="s">
        <v>472</v>
      </c>
      <c r="C112" s="8">
        <v>28.0</v>
      </c>
      <c r="D112" s="8" t="s">
        <v>476</v>
      </c>
      <c r="E112" s="14" t="s">
        <v>477</v>
      </c>
      <c r="F112" s="8" t="s">
        <v>478</v>
      </c>
      <c r="G112" s="8" t="s">
        <v>479</v>
      </c>
      <c r="H112" s="8" t="s">
        <v>480</v>
      </c>
      <c r="I112" s="11" t="s">
        <v>24</v>
      </c>
      <c r="J112" s="11" t="s">
        <v>24</v>
      </c>
      <c r="K112" s="11" t="s">
        <v>24</v>
      </c>
      <c r="L112" s="11" t="s">
        <v>24</v>
      </c>
    </row>
    <row r="113">
      <c r="B113" s="8" t="s">
        <v>472</v>
      </c>
      <c r="C113" s="8">
        <v>28.0</v>
      </c>
      <c r="D113" s="8" t="s">
        <v>481</v>
      </c>
      <c r="E113" s="14" t="s">
        <v>482</v>
      </c>
      <c r="F113" s="8" t="s">
        <v>483</v>
      </c>
      <c r="G113" s="8" t="s">
        <v>484</v>
      </c>
      <c r="H113" s="8" t="s">
        <v>24</v>
      </c>
      <c r="I113" s="11" t="s">
        <v>24</v>
      </c>
      <c r="J113" s="11" t="s">
        <v>24</v>
      </c>
      <c r="K113" s="11" t="s">
        <v>24</v>
      </c>
      <c r="L113" s="11" t="s">
        <v>24</v>
      </c>
    </row>
    <row r="114">
      <c r="B114" s="8" t="s">
        <v>472</v>
      </c>
      <c r="C114" s="8">
        <v>28.0</v>
      </c>
      <c r="D114" s="8" t="s">
        <v>485</v>
      </c>
      <c r="E114" s="14" t="s">
        <v>486</v>
      </c>
      <c r="F114" s="8" t="s">
        <v>487</v>
      </c>
      <c r="G114" s="8" t="s">
        <v>24</v>
      </c>
      <c r="H114" s="8" t="s">
        <v>24</v>
      </c>
      <c r="I114" s="11" t="s">
        <v>24</v>
      </c>
      <c r="J114" s="11" t="s">
        <v>24</v>
      </c>
      <c r="K114" s="11" t="s">
        <v>24</v>
      </c>
      <c r="L114" s="11" t="s">
        <v>24</v>
      </c>
    </row>
    <row r="115">
      <c r="B115" s="8" t="s">
        <v>488</v>
      </c>
      <c r="C115" s="8">
        <v>29.0</v>
      </c>
      <c r="D115" s="8" t="s">
        <v>489</v>
      </c>
      <c r="E115" s="14" t="s">
        <v>490</v>
      </c>
      <c r="F115" s="8" t="s">
        <v>491</v>
      </c>
      <c r="G115" s="8" t="s">
        <v>492</v>
      </c>
      <c r="H115" s="8" t="s">
        <v>24</v>
      </c>
      <c r="I115" s="11" t="s">
        <v>24</v>
      </c>
      <c r="J115" s="11" t="s">
        <v>24</v>
      </c>
      <c r="K115" s="11" t="s">
        <v>24</v>
      </c>
      <c r="L115" s="11" t="s">
        <v>24</v>
      </c>
    </row>
    <row r="116">
      <c r="B116" s="8" t="s">
        <v>488</v>
      </c>
      <c r="C116" s="8">
        <v>29.0</v>
      </c>
      <c r="D116" s="8" t="s">
        <v>493</v>
      </c>
      <c r="E116" s="14" t="s">
        <v>494</v>
      </c>
      <c r="F116" s="8" t="s">
        <v>495</v>
      </c>
      <c r="G116" s="8" t="s">
        <v>496</v>
      </c>
      <c r="H116" s="8" t="s">
        <v>24</v>
      </c>
      <c r="I116" s="11" t="s">
        <v>24</v>
      </c>
      <c r="J116" s="11" t="s">
        <v>24</v>
      </c>
      <c r="K116" s="11" t="s">
        <v>24</v>
      </c>
      <c r="L116" s="11" t="s">
        <v>24</v>
      </c>
    </row>
    <row r="117">
      <c r="B117" s="8" t="s">
        <v>488</v>
      </c>
      <c r="C117" s="8">
        <v>29.0</v>
      </c>
      <c r="D117" s="8" t="s">
        <v>497</v>
      </c>
      <c r="E117" s="14" t="s">
        <v>498</v>
      </c>
      <c r="F117" s="8" t="s">
        <v>499</v>
      </c>
      <c r="G117" s="8" t="s">
        <v>500</v>
      </c>
      <c r="H117" s="8" t="s">
        <v>24</v>
      </c>
      <c r="I117" s="11" t="s">
        <v>24</v>
      </c>
      <c r="J117" s="11" t="s">
        <v>24</v>
      </c>
      <c r="K117" s="11" t="s">
        <v>24</v>
      </c>
      <c r="L117" s="11" t="s">
        <v>24</v>
      </c>
    </row>
    <row r="118">
      <c r="B118" s="8" t="s">
        <v>488</v>
      </c>
      <c r="C118" s="8">
        <v>29.0</v>
      </c>
      <c r="D118" s="8" t="s">
        <v>501</v>
      </c>
      <c r="E118" s="14" t="s">
        <v>502</v>
      </c>
      <c r="F118" s="8" t="s">
        <v>503</v>
      </c>
      <c r="G118" s="8" t="s">
        <v>24</v>
      </c>
      <c r="H118" s="8" t="s">
        <v>24</v>
      </c>
      <c r="I118" s="11" t="s">
        <v>24</v>
      </c>
      <c r="J118" s="11" t="s">
        <v>24</v>
      </c>
      <c r="K118" s="11" t="s">
        <v>24</v>
      </c>
      <c r="L118" s="11" t="s">
        <v>24</v>
      </c>
    </row>
    <row r="119">
      <c r="B119" s="8" t="s">
        <v>504</v>
      </c>
      <c r="C119" s="8">
        <v>30.0</v>
      </c>
      <c r="D119" s="8" t="s">
        <v>505</v>
      </c>
      <c r="E119" s="14" t="s">
        <v>506</v>
      </c>
      <c r="F119" s="8" t="s">
        <v>197</v>
      </c>
      <c r="G119" s="8" t="s">
        <v>507</v>
      </c>
      <c r="H119" s="8" t="s">
        <v>508</v>
      </c>
      <c r="I119" s="11" t="s">
        <v>509</v>
      </c>
      <c r="J119" s="11" t="s">
        <v>101</v>
      </c>
      <c r="K119" s="11" t="s">
        <v>24</v>
      </c>
      <c r="L119" s="11" t="s">
        <v>24</v>
      </c>
    </row>
    <row r="120">
      <c r="B120" s="8" t="s">
        <v>504</v>
      </c>
      <c r="C120" s="8">
        <v>30.0</v>
      </c>
      <c r="D120" s="8" t="s">
        <v>510</v>
      </c>
      <c r="E120" s="14" t="s">
        <v>511</v>
      </c>
      <c r="F120" s="15" t="s">
        <v>512</v>
      </c>
      <c r="G120" s="8" t="s">
        <v>24</v>
      </c>
      <c r="H120" s="8" t="s">
        <v>24</v>
      </c>
      <c r="I120" s="11" t="s">
        <v>24</v>
      </c>
      <c r="J120" s="11" t="s">
        <v>24</v>
      </c>
      <c r="K120" s="11" t="s">
        <v>24</v>
      </c>
      <c r="L120" s="11" t="s">
        <v>24</v>
      </c>
    </row>
    <row r="121">
      <c r="B121" s="8" t="s">
        <v>504</v>
      </c>
      <c r="C121" s="8">
        <v>30.0</v>
      </c>
      <c r="D121" s="8" t="s">
        <v>513</v>
      </c>
      <c r="E121" s="14" t="s">
        <v>514</v>
      </c>
      <c r="F121" s="8" t="s">
        <v>197</v>
      </c>
      <c r="G121" s="8" t="s">
        <v>515</v>
      </c>
      <c r="H121" s="8" t="s">
        <v>516</v>
      </c>
      <c r="I121" s="11" t="s">
        <v>24</v>
      </c>
      <c r="J121" s="11" t="s">
        <v>24</v>
      </c>
      <c r="K121" s="11" t="s">
        <v>24</v>
      </c>
      <c r="L121" s="11" t="s">
        <v>24</v>
      </c>
    </row>
    <row r="122">
      <c r="B122" s="8" t="s">
        <v>504</v>
      </c>
      <c r="C122" s="8">
        <v>30.0</v>
      </c>
      <c r="D122" s="8" t="s">
        <v>517</v>
      </c>
      <c r="E122" s="14" t="s">
        <v>518</v>
      </c>
      <c r="F122" s="8" t="s">
        <v>519</v>
      </c>
      <c r="G122" s="8" t="s">
        <v>520</v>
      </c>
      <c r="H122" s="8" t="s">
        <v>24</v>
      </c>
      <c r="I122" s="11" t="s">
        <v>24</v>
      </c>
      <c r="J122" s="11" t="s">
        <v>24</v>
      </c>
      <c r="K122" s="11" t="s">
        <v>24</v>
      </c>
      <c r="L122" s="11" t="s">
        <v>24</v>
      </c>
    </row>
    <row r="123">
      <c r="B123" s="8" t="s">
        <v>521</v>
      </c>
      <c r="C123" s="8">
        <v>31.0</v>
      </c>
      <c r="D123" s="8" t="s">
        <v>522</v>
      </c>
      <c r="E123" s="14" t="s">
        <v>523</v>
      </c>
      <c r="F123" s="8" t="s">
        <v>30</v>
      </c>
      <c r="G123" s="8" t="s">
        <v>524</v>
      </c>
      <c r="H123" s="8" t="s">
        <v>525</v>
      </c>
      <c r="I123" s="11" t="s">
        <v>526</v>
      </c>
      <c r="J123" s="11" t="s">
        <v>24</v>
      </c>
      <c r="K123" s="11" t="s">
        <v>24</v>
      </c>
      <c r="L123" s="11" t="s">
        <v>24</v>
      </c>
    </row>
    <row r="124">
      <c r="B124" s="8" t="s">
        <v>521</v>
      </c>
      <c r="C124" s="8">
        <v>31.0</v>
      </c>
      <c r="D124" s="8" t="s">
        <v>527</v>
      </c>
      <c r="E124" s="14" t="s">
        <v>528</v>
      </c>
      <c r="F124" s="8" t="s">
        <v>529</v>
      </c>
      <c r="G124" s="8" t="s">
        <v>24</v>
      </c>
      <c r="H124" s="8" t="s">
        <v>24</v>
      </c>
      <c r="I124" s="11" t="s">
        <v>24</v>
      </c>
      <c r="J124" s="11" t="s">
        <v>24</v>
      </c>
      <c r="K124" s="11" t="s">
        <v>24</v>
      </c>
      <c r="L124" s="11" t="s">
        <v>24</v>
      </c>
    </row>
    <row r="125">
      <c r="B125" s="8" t="s">
        <v>521</v>
      </c>
      <c r="C125" s="8">
        <v>31.0</v>
      </c>
      <c r="D125" s="8" t="s">
        <v>530</v>
      </c>
      <c r="E125" s="14" t="s">
        <v>531</v>
      </c>
      <c r="F125" s="8" t="s">
        <v>100</v>
      </c>
      <c r="G125" s="8" t="s">
        <v>532</v>
      </c>
      <c r="H125" s="8" t="s">
        <v>24</v>
      </c>
      <c r="I125" s="11" t="s">
        <v>24</v>
      </c>
      <c r="J125" s="11" t="s">
        <v>24</v>
      </c>
      <c r="K125" s="11" t="s">
        <v>24</v>
      </c>
      <c r="L125" s="11" t="s">
        <v>24</v>
      </c>
    </row>
    <row r="126">
      <c r="B126" s="8" t="s">
        <v>521</v>
      </c>
      <c r="C126" s="8">
        <v>31.0</v>
      </c>
      <c r="D126" s="8" t="s">
        <v>533</v>
      </c>
      <c r="E126" s="14" t="s">
        <v>534</v>
      </c>
      <c r="F126" s="8" t="s">
        <v>535</v>
      </c>
      <c r="G126" s="8" t="s">
        <v>536</v>
      </c>
      <c r="H126" s="8" t="s">
        <v>537</v>
      </c>
      <c r="I126" s="11" t="s">
        <v>24</v>
      </c>
      <c r="J126" s="11" t="s">
        <v>24</v>
      </c>
      <c r="K126" s="11" t="s">
        <v>24</v>
      </c>
      <c r="L126" s="11" t="s">
        <v>24</v>
      </c>
    </row>
    <row r="127">
      <c r="B127" s="8" t="s">
        <v>538</v>
      </c>
      <c r="C127" s="8">
        <v>32.0</v>
      </c>
      <c r="D127" s="8" t="s">
        <v>539</v>
      </c>
      <c r="E127" s="14" t="s">
        <v>540</v>
      </c>
      <c r="F127" s="8" t="s">
        <v>30</v>
      </c>
      <c r="G127" s="8" t="s">
        <v>24</v>
      </c>
      <c r="H127" s="8" t="s">
        <v>24</v>
      </c>
      <c r="I127" s="11" t="s">
        <v>24</v>
      </c>
      <c r="J127" s="11" t="s">
        <v>24</v>
      </c>
      <c r="K127" s="11" t="s">
        <v>24</v>
      </c>
      <c r="L127" s="11" t="s">
        <v>24</v>
      </c>
    </row>
    <row r="128">
      <c r="B128" s="8" t="s">
        <v>538</v>
      </c>
      <c r="C128" s="8">
        <v>32.0</v>
      </c>
      <c r="D128" s="8" t="s">
        <v>541</v>
      </c>
      <c r="E128" s="14" t="s">
        <v>542</v>
      </c>
      <c r="F128" s="8" t="s">
        <v>543</v>
      </c>
      <c r="G128" s="8" t="s">
        <v>544</v>
      </c>
      <c r="H128" s="8" t="s">
        <v>24</v>
      </c>
      <c r="I128" s="11" t="s">
        <v>24</v>
      </c>
      <c r="J128" s="11" t="s">
        <v>24</v>
      </c>
      <c r="K128" s="11" t="s">
        <v>24</v>
      </c>
      <c r="L128" s="11" t="s">
        <v>24</v>
      </c>
    </row>
    <row r="129">
      <c r="B129" s="8" t="s">
        <v>538</v>
      </c>
      <c r="C129" s="8">
        <v>32.0</v>
      </c>
      <c r="D129" s="8" t="s">
        <v>545</v>
      </c>
      <c r="E129" s="14" t="s">
        <v>546</v>
      </c>
      <c r="F129" s="8" t="s">
        <v>100</v>
      </c>
      <c r="G129" s="8" t="s">
        <v>24</v>
      </c>
      <c r="H129" s="8" t="s">
        <v>24</v>
      </c>
      <c r="I129" s="11" t="s">
        <v>24</v>
      </c>
      <c r="J129" s="11" t="s">
        <v>24</v>
      </c>
      <c r="K129" s="11" t="s">
        <v>24</v>
      </c>
      <c r="L129" s="11" t="s">
        <v>24</v>
      </c>
    </row>
    <row r="130">
      <c r="B130" s="8" t="s">
        <v>538</v>
      </c>
      <c r="C130" s="8">
        <v>32.0</v>
      </c>
      <c r="D130" s="8" t="s">
        <v>547</v>
      </c>
      <c r="E130" s="14" t="s">
        <v>548</v>
      </c>
      <c r="F130" s="8" t="s">
        <v>549</v>
      </c>
      <c r="G130" s="8" t="s">
        <v>550</v>
      </c>
      <c r="H130" s="8" t="s">
        <v>551</v>
      </c>
      <c r="I130" s="11" t="s">
        <v>24</v>
      </c>
      <c r="J130" s="11" t="s">
        <v>24</v>
      </c>
      <c r="K130" s="11" t="s">
        <v>24</v>
      </c>
      <c r="L130" s="11" t="s">
        <v>24</v>
      </c>
    </row>
  </sheetData>
  <hyperlinks>
    <hyperlink r:id="rId1" ref="E3"/>
    <hyperlink r:id="rId2" ref="E4"/>
    <hyperlink r:id="rId3" ref="E5"/>
    <hyperlink r:id="rId4" ref="E6"/>
    <hyperlink r:id="rId5" ref="E7"/>
    <hyperlink r:id="rId6" ref="E8"/>
    <hyperlink r:id="rId7" ref="E9"/>
    <hyperlink r:id="rId8" ref="E10"/>
    <hyperlink r:id="rId9" ref="E11"/>
    <hyperlink r:id="rId10" ref="E12"/>
    <hyperlink r:id="rId11" ref="E13"/>
    <hyperlink r:id="rId12" ref="E14"/>
    <hyperlink r:id="rId13" ref="E15"/>
    <hyperlink r:id="rId14" ref="E16"/>
    <hyperlink r:id="rId15" ref="E17"/>
    <hyperlink r:id="rId16" ref="E18"/>
    <hyperlink r:id="rId17" ref="E19"/>
    <hyperlink r:id="rId18" ref="E20"/>
    <hyperlink r:id="rId19" ref="E21"/>
    <hyperlink r:id="rId20" ref="E22"/>
    <hyperlink r:id="rId21" ref="E23"/>
    <hyperlink r:id="rId22" ref="E24"/>
    <hyperlink r:id="rId23" ref="E25"/>
    <hyperlink r:id="rId24" ref="E26"/>
    <hyperlink r:id="rId25" ref="E27"/>
    <hyperlink r:id="rId26" ref="E28"/>
    <hyperlink r:id="rId27" ref="E29"/>
    <hyperlink r:id="rId28" ref="E30"/>
    <hyperlink r:id="rId29" ref="E31"/>
    <hyperlink r:id="rId30" ref="E32"/>
    <hyperlink r:id="rId31" ref="E33"/>
    <hyperlink r:id="rId32" ref="E34"/>
    <hyperlink r:id="rId33" ref="E35"/>
    <hyperlink r:id="rId34" ref="E36"/>
    <hyperlink r:id="rId35" ref="E37"/>
    <hyperlink r:id="rId36" ref="E38"/>
    <hyperlink r:id="rId37" ref="E39"/>
    <hyperlink r:id="rId38" ref="E40"/>
    <hyperlink r:id="rId39" ref="E41"/>
    <hyperlink r:id="rId40" ref="E42"/>
    <hyperlink r:id="rId41" ref="E43"/>
    <hyperlink r:id="rId42" ref="E44"/>
    <hyperlink r:id="rId43" ref="E45"/>
    <hyperlink r:id="rId44" ref="E46"/>
    <hyperlink r:id="rId45" ref="E47"/>
    <hyperlink r:id="rId46" ref="E48"/>
    <hyperlink r:id="rId47" ref="E49"/>
    <hyperlink r:id="rId48" ref="E50"/>
    <hyperlink r:id="rId49" ref="E51"/>
    <hyperlink r:id="rId50" ref="E52"/>
    <hyperlink r:id="rId51" ref="E53"/>
    <hyperlink r:id="rId52" ref="E54"/>
    <hyperlink r:id="rId53" ref="E55"/>
    <hyperlink r:id="rId54" ref="E56"/>
    <hyperlink r:id="rId55" ref="E57"/>
    <hyperlink r:id="rId56" ref="E58"/>
    <hyperlink r:id="rId57" ref="E59"/>
    <hyperlink r:id="rId58" ref="E60"/>
    <hyperlink r:id="rId59" ref="E61"/>
    <hyperlink r:id="rId60" ref="E62"/>
    <hyperlink r:id="rId61" ref="E63"/>
    <hyperlink r:id="rId62" ref="E64"/>
    <hyperlink r:id="rId63" ref="E65"/>
    <hyperlink r:id="rId64" ref="E66"/>
    <hyperlink r:id="rId65" ref="E67"/>
    <hyperlink r:id="rId66" ref="E68"/>
    <hyperlink r:id="rId67" ref="E69"/>
    <hyperlink r:id="rId68" ref="E70"/>
    <hyperlink r:id="rId69" ref="E71"/>
    <hyperlink r:id="rId70" ref="E72"/>
    <hyperlink r:id="rId71" ref="E73"/>
    <hyperlink r:id="rId72" ref="E74"/>
    <hyperlink r:id="rId73" ref="E75"/>
    <hyperlink r:id="rId74" ref="E76"/>
    <hyperlink r:id="rId75" ref="E77"/>
    <hyperlink r:id="rId76" ref="E78"/>
    <hyperlink r:id="rId77" ref="E79"/>
    <hyperlink r:id="rId78" ref="E80"/>
    <hyperlink r:id="rId79" ref="E81"/>
    <hyperlink r:id="rId80" ref="E82"/>
    <hyperlink r:id="rId81" ref="E83"/>
    <hyperlink r:id="rId82" ref="E84"/>
    <hyperlink r:id="rId83" ref="E85"/>
    <hyperlink r:id="rId84" ref="E86"/>
    <hyperlink r:id="rId85" ref="E87"/>
    <hyperlink r:id="rId86" ref="E88"/>
    <hyperlink r:id="rId87" ref="E89"/>
    <hyperlink r:id="rId88" ref="E90"/>
    <hyperlink r:id="rId89" ref="E91"/>
    <hyperlink r:id="rId90" ref="E92"/>
    <hyperlink r:id="rId91" ref="E93"/>
    <hyperlink r:id="rId92" ref="E94"/>
    <hyperlink r:id="rId93" ref="E95"/>
    <hyperlink r:id="rId94" ref="E96"/>
    <hyperlink r:id="rId95" ref="E97"/>
    <hyperlink r:id="rId96" ref="E98"/>
    <hyperlink r:id="rId97" ref="E99"/>
    <hyperlink r:id="rId98" ref="E100"/>
    <hyperlink r:id="rId99" ref="E101"/>
    <hyperlink r:id="rId100" ref="E102"/>
    <hyperlink r:id="rId101" ref="E103"/>
    <hyperlink r:id="rId102" ref="E104"/>
    <hyperlink r:id="rId103" ref="E105"/>
    <hyperlink r:id="rId104" ref="E106"/>
    <hyperlink r:id="rId105" ref="E107"/>
    <hyperlink r:id="rId106" ref="E108"/>
    <hyperlink r:id="rId107" ref="E109"/>
    <hyperlink r:id="rId108" ref="E110"/>
    <hyperlink r:id="rId109" ref="E111"/>
    <hyperlink r:id="rId110" ref="E112"/>
    <hyperlink r:id="rId111" ref="E113"/>
    <hyperlink r:id="rId112" ref="E114"/>
    <hyperlink r:id="rId113" ref="E115"/>
    <hyperlink r:id="rId114" ref="E116"/>
    <hyperlink r:id="rId115" ref="E117"/>
    <hyperlink r:id="rId116" ref="E118"/>
    <hyperlink r:id="rId117" ref="E119"/>
    <hyperlink r:id="rId118" ref="E120"/>
    <hyperlink r:id="rId119" ref="E121"/>
    <hyperlink r:id="rId120" ref="E122"/>
    <hyperlink r:id="rId121" ref="E123"/>
    <hyperlink r:id="rId122" ref="E124"/>
    <hyperlink r:id="rId123" ref="E125"/>
    <hyperlink r:id="rId124" ref="E126"/>
    <hyperlink r:id="rId125" ref="E127"/>
    <hyperlink r:id="rId126" ref="E128"/>
    <hyperlink r:id="rId127" ref="E129"/>
    <hyperlink r:id="rId128" ref="E130"/>
  </hyperlinks>
  <drawing r:id="rId129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14.43"/>
    <col customWidth="1" min="9" max="9" width="14.57"/>
    <col customWidth="1" min="10" max="24" width="8.71"/>
  </cols>
  <sheetData>
    <row r="1" ht="15.75" customHeight="1"/>
    <row r="2" ht="15.75" customHeight="1">
      <c r="B2" s="34" t="s">
        <v>614</v>
      </c>
      <c r="C2" s="34" t="s">
        <v>615</v>
      </c>
      <c r="D2" s="34" t="s">
        <v>616</v>
      </c>
      <c r="E2" s="34" t="s">
        <v>617</v>
      </c>
      <c r="F2" s="34" t="s">
        <v>618</v>
      </c>
      <c r="G2" s="34" t="s">
        <v>607</v>
      </c>
      <c r="H2" s="34" t="s">
        <v>608</v>
      </c>
      <c r="I2" s="35"/>
    </row>
    <row r="3" ht="15.75" customHeight="1">
      <c r="B3" s="36" t="s">
        <v>555</v>
      </c>
      <c r="C3" s="36" t="s">
        <v>555</v>
      </c>
      <c r="D3" s="37">
        <v>0.35</v>
      </c>
      <c r="E3" s="37">
        <v>0.3</v>
      </c>
      <c r="F3" s="37">
        <f t="shared" ref="F3:F12" si="1">1-D3-E3</f>
        <v>0.35</v>
      </c>
      <c r="G3" s="36">
        <v>0.0</v>
      </c>
      <c r="H3" s="36">
        <v>0.0</v>
      </c>
      <c r="I3" s="35"/>
    </row>
    <row r="4" ht="15.75" customHeight="1">
      <c r="B4" s="36" t="s">
        <v>555</v>
      </c>
      <c r="C4" s="36" t="s">
        <v>557</v>
      </c>
      <c r="D4" s="37">
        <v>0.52</v>
      </c>
      <c r="E4" s="38">
        <v>0.25</v>
      </c>
      <c r="F4" s="37">
        <f t="shared" si="1"/>
        <v>0.23</v>
      </c>
      <c r="G4" s="36">
        <v>-0.5</v>
      </c>
      <c r="H4" s="36">
        <v>0.5</v>
      </c>
      <c r="I4" s="35"/>
    </row>
    <row r="5" ht="15.75" customHeight="1">
      <c r="B5" s="36" t="s">
        <v>555</v>
      </c>
      <c r="C5" s="36" t="s">
        <v>554</v>
      </c>
      <c r="D5" s="38">
        <v>0.68</v>
      </c>
      <c r="E5" s="38">
        <v>0.19</v>
      </c>
      <c r="F5" s="37">
        <f t="shared" si="1"/>
        <v>0.13</v>
      </c>
      <c r="G5" s="36">
        <v>-1.5</v>
      </c>
      <c r="H5" s="36">
        <v>1.5</v>
      </c>
      <c r="I5" s="35"/>
    </row>
    <row r="6" ht="15.75" customHeight="1">
      <c r="B6" s="36" t="s">
        <v>555</v>
      </c>
      <c r="C6" s="36" t="s">
        <v>562</v>
      </c>
      <c r="D6" s="39">
        <v>0.8</v>
      </c>
      <c r="E6" s="39">
        <v>0.13</v>
      </c>
      <c r="F6" s="37">
        <f t="shared" si="1"/>
        <v>0.07</v>
      </c>
      <c r="G6" s="36">
        <v>-2.0</v>
      </c>
      <c r="H6" s="36">
        <v>2.0</v>
      </c>
      <c r="I6" s="35"/>
    </row>
    <row r="7" ht="15.75" customHeight="1">
      <c r="B7" s="36" t="s">
        <v>555</v>
      </c>
      <c r="C7" s="36" t="s">
        <v>564</v>
      </c>
      <c r="D7" s="39">
        <v>0.89</v>
      </c>
      <c r="E7" s="38">
        <v>0.07</v>
      </c>
      <c r="F7" s="37">
        <f t="shared" si="1"/>
        <v>0.04</v>
      </c>
      <c r="G7" s="36">
        <v>-2.75</v>
      </c>
      <c r="H7" s="36">
        <f t="shared" ref="H7:H227" si="2">-G7</f>
        <v>2.75</v>
      </c>
      <c r="I7" s="35"/>
    </row>
    <row r="8" ht="15.75" customHeight="1">
      <c r="B8" s="36" t="s">
        <v>555</v>
      </c>
      <c r="C8" s="36" t="s">
        <v>596</v>
      </c>
      <c r="D8" s="37">
        <v>0.4</v>
      </c>
      <c r="E8" s="38">
        <v>0.29</v>
      </c>
      <c r="F8" s="37">
        <f t="shared" si="1"/>
        <v>0.31</v>
      </c>
      <c r="G8" s="36">
        <v>-0.25</v>
      </c>
      <c r="H8" s="36">
        <f t="shared" si="2"/>
        <v>0.25</v>
      </c>
      <c r="I8" s="35"/>
    </row>
    <row r="9" ht="15.75" customHeight="1">
      <c r="B9" s="36" t="s">
        <v>555</v>
      </c>
      <c r="C9" s="36" t="s">
        <v>566</v>
      </c>
      <c r="D9" s="37">
        <v>0.56</v>
      </c>
      <c r="E9" s="38">
        <v>0.24</v>
      </c>
      <c r="F9" s="37">
        <f t="shared" si="1"/>
        <v>0.2</v>
      </c>
      <c r="G9" s="36">
        <v>-0.75</v>
      </c>
      <c r="H9" s="36">
        <f t="shared" si="2"/>
        <v>0.75</v>
      </c>
      <c r="I9" s="35"/>
    </row>
    <row r="10" ht="15.75" customHeight="1">
      <c r="B10" s="36" t="s">
        <v>555</v>
      </c>
      <c r="C10" s="36" t="s">
        <v>559</v>
      </c>
      <c r="D10" s="38">
        <v>0.71</v>
      </c>
      <c r="E10" s="38">
        <v>0.18</v>
      </c>
      <c r="F10" s="37">
        <f t="shared" si="1"/>
        <v>0.11</v>
      </c>
      <c r="G10" s="36">
        <v>-1.5</v>
      </c>
      <c r="H10" s="36">
        <f t="shared" si="2"/>
        <v>1.5</v>
      </c>
      <c r="I10" s="35"/>
    </row>
    <row r="11" ht="15.75" customHeight="1">
      <c r="B11" s="36" t="s">
        <v>555</v>
      </c>
      <c r="C11" s="36" t="s">
        <v>561</v>
      </c>
      <c r="D11" s="39">
        <v>0.82</v>
      </c>
      <c r="E11" s="38">
        <v>0.12</v>
      </c>
      <c r="F11" s="37">
        <f t="shared" si="1"/>
        <v>0.06</v>
      </c>
      <c r="G11" s="36">
        <v>-2.25</v>
      </c>
      <c r="H11" s="36">
        <f t="shared" si="2"/>
        <v>2.25</v>
      </c>
      <c r="I11" s="35"/>
    </row>
    <row r="12" ht="15.75" customHeight="1">
      <c r="B12" s="36" t="s">
        <v>555</v>
      </c>
      <c r="C12" s="36" t="s">
        <v>583</v>
      </c>
      <c r="D12" s="39">
        <v>0.91</v>
      </c>
      <c r="E12" s="39">
        <v>0.06</v>
      </c>
      <c r="F12" s="37">
        <f t="shared" si="1"/>
        <v>0.03</v>
      </c>
      <c r="G12" s="36">
        <v>-3.0</v>
      </c>
      <c r="H12" s="36">
        <f t="shared" si="2"/>
        <v>3</v>
      </c>
      <c r="I12" s="35"/>
    </row>
    <row r="13" ht="15.75" customHeight="1">
      <c r="B13" s="36" t="s">
        <v>555</v>
      </c>
      <c r="C13" s="36" t="s">
        <v>595</v>
      </c>
      <c r="D13" s="38">
        <v>0.31</v>
      </c>
      <c r="E13" s="38">
        <v>0.29</v>
      </c>
      <c r="F13" s="37">
        <v>0.4</v>
      </c>
      <c r="G13" s="36">
        <v>0.25</v>
      </c>
      <c r="H13" s="36">
        <f t="shared" si="2"/>
        <v>-0.25</v>
      </c>
      <c r="I13" s="35"/>
    </row>
    <row r="14" ht="15.75" customHeight="1">
      <c r="B14" s="36" t="s">
        <v>555</v>
      </c>
      <c r="C14" s="36" t="s">
        <v>619</v>
      </c>
      <c r="D14" s="37">
        <v>0.48</v>
      </c>
      <c r="E14" s="38">
        <v>0.26</v>
      </c>
      <c r="F14" s="37">
        <f t="shared" ref="F14:F32" si="3">1-D14-E14</f>
        <v>0.26</v>
      </c>
      <c r="G14" s="36">
        <v>-0.5</v>
      </c>
      <c r="H14" s="36">
        <f t="shared" si="2"/>
        <v>0.5</v>
      </c>
      <c r="I14" s="35"/>
    </row>
    <row r="15" ht="15.75" customHeight="1">
      <c r="B15" s="36" t="s">
        <v>555</v>
      </c>
      <c r="C15" s="36" t="s">
        <v>572</v>
      </c>
      <c r="D15" s="38">
        <v>0.65</v>
      </c>
      <c r="E15" s="38">
        <v>0.2</v>
      </c>
      <c r="F15" s="37">
        <f t="shared" si="3"/>
        <v>0.15</v>
      </c>
      <c r="G15" s="36">
        <v>-1.25</v>
      </c>
      <c r="H15" s="36">
        <f t="shared" si="2"/>
        <v>1.25</v>
      </c>
      <c r="I15" s="35"/>
    </row>
    <row r="16" ht="15.75" customHeight="1">
      <c r="B16" s="36" t="s">
        <v>555</v>
      </c>
      <c r="C16" s="36" t="s">
        <v>575</v>
      </c>
      <c r="D16" s="39">
        <v>0.78</v>
      </c>
      <c r="E16" s="38">
        <v>0.14</v>
      </c>
      <c r="F16" s="37">
        <f t="shared" si="3"/>
        <v>0.08</v>
      </c>
      <c r="G16" s="36">
        <v>-2.0</v>
      </c>
      <c r="H16" s="36">
        <f t="shared" si="2"/>
        <v>2</v>
      </c>
      <c r="I16" s="35"/>
    </row>
    <row r="17" ht="15.75" customHeight="1">
      <c r="B17" s="36" t="s">
        <v>555</v>
      </c>
      <c r="C17" s="36" t="s">
        <v>576</v>
      </c>
      <c r="D17" s="39">
        <v>0.87</v>
      </c>
      <c r="E17" s="39">
        <v>0.08</v>
      </c>
      <c r="F17" s="37">
        <f t="shared" si="3"/>
        <v>0.05</v>
      </c>
      <c r="G17" s="36">
        <v>-2.75</v>
      </c>
      <c r="H17" s="36">
        <f t="shared" si="2"/>
        <v>2.75</v>
      </c>
      <c r="I17" s="35"/>
    </row>
    <row r="18" ht="15.75" customHeight="1">
      <c r="B18" s="36" t="s">
        <v>595</v>
      </c>
      <c r="C18" s="36" t="s">
        <v>555</v>
      </c>
      <c r="D18" s="37">
        <v>0.4</v>
      </c>
      <c r="E18" s="38">
        <v>0.29</v>
      </c>
      <c r="F18" s="37">
        <f t="shared" si="3"/>
        <v>0.31</v>
      </c>
      <c r="G18" s="36">
        <v>-0.25</v>
      </c>
      <c r="H18" s="36">
        <f t="shared" si="2"/>
        <v>0.25</v>
      </c>
      <c r="I18" s="35"/>
    </row>
    <row r="19" ht="15.75" customHeight="1">
      <c r="B19" s="36" t="s">
        <v>595</v>
      </c>
      <c r="C19" s="36" t="s">
        <v>557</v>
      </c>
      <c r="D19" s="37">
        <v>0.56</v>
      </c>
      <c r="E19" s="38">
        <v>0.24</v>
      </c>
      <c r="F19" s="37">
        <f t="shared" si="3"/>
        <v>0.2</v>
      </c>
      <c r="G19" s="36">
        <v>-0.75</v>
      </c>
      <c r="H19" s="36">
        <f t="shared" si="2"/>
        <v>0.75</v>
      </c>
      <c r="I19" s="35"/>
    </row>
    <row r="20" ht="15.75" customHeight="1">
      <c r="B20" s="36" t="s">
        <v>595</v>
      </c>
      <c r="C20" s="36" t="s">
        <v>554</v>
      </c>
      <c r="D20" s="38">
        <v>0.71</v>
      </c>
      <c r="E20" s="38">
        <v>0.18</v>
      </c>
      <c r="F20" s="37">
        <f t="shared" si="3"/>
        <v>0.11</v>
      </c>
      <c r="G20" s="36">
        <v>-1.5</v>
      </c>
      <c r="H20" s="36">
        <f t="shared" si="2"/>
        <v>1.5</v>
      </c>
      <c r="I20" s="35"/>
    </row>
    <row r="21" ht="15.75" customHeight="1">
      <c r="B21" s="36" t="s">
        <v>595</v>
      </c>
      <c r="C21" s="36" t="s">
        <v>562</v>
      </c>
      <c r="D21" s="39">
        <v>0.82</v>
      </c>
      <c r="E21" s="38">
        <v>0.12</v>
      </c>
      <c r="F21" s="37">
        <f t="shared" si="3"/>
        <v>0.06</v>
      </c>
      <c r="G21" s="36">
        <v>-2.25</v>
      </c>
      <c r="H21" s="36">
        <f t="shared" si="2"/>
        <v>2.25</v>
      </c>
      <c r="I21" s="35"/>
    </row>
    <row r="22" ht="15.75" customHeight="1">
      <c r="B22" s="36" t="s">
        <v>595</v>
      </c>
      <c r="C22" s="36" t="s">
        <v>564</v>
      </c>
      <c r="D22" s="39">
        <v>0.91</v>
      </c>
      <c r="E22" s="39">
        <v>0.06</v>
      </c>
      <c r="F22" s="37">
        <f t="shared" si="3"/>
        <v>0.03</v>
      </c>
      <c r="G22" s="36">
        <v>-3.0</v>
      </c>
      <c r="H22" s="36">
        <f t="shared" si="2"/>
        <v>3</v>
      </c>
      <c r="I22" s="35"/>
    </row>
    <row r="23" ht="15.75" customHeight="1">
      <c r="B23" s="36" t="s">
        <v>595</v>
      </c>
      <c r="C23" s="36" t="s">
        <v>596</v>
      </c>
      <c r="D23" s="37">
        <v>0.45</v>
      </c>
      <c r="E23" s="38">
        <v>0.28</v>
      </c>
      <c r="F23" s="37">
        <f t="shared" si="3"/>
        <v>0.27</v>
      </c>
      <c r="G23" s="36">
        <v>-0.25</v>
      </c>
      <c r="H23" s="36">
        <f t="shared" si="2"/>
        <v>0.25</v>
      </c>
      <c r="I23" s="35"/>
    </row>
    <row r="24" ht="15.75" customHeight="1">
      <c r="B24" s="36" t="s">
        <v>595</v>
      </c>
      <c r="C24" s="36" t="s">
        <v>566</v>
      </c>
      <c r="D24" s="37">
        <v>0.6</v>
      </c>
      <c r="E24" s="38">
        <v>0.23</v>
      </c>
      <c r="F24" s="37">
        <f t="shared" si="3"/>
        <v>0.17</v>
      </c>
      <c r="G24" s="36">
        <v>-0.75</v>
      </c>
      <c r="H24" s="36">
        <f t="shared" si="2"/>
        <v>0.75</v>
      </c>
      <c r="I24" s="35"/>
    </row>
    <row r="25" ht="15.75" customHeight="1">
      <c r="B25" s="36" t="s">
        <v>595</v>
      </c>
      <c r="C25" s="36" t="s">
        <v>559</v>
      </c>
      <c r="D25" s="38">
        <v>0.74</v>
      </c>
      <c r="E25" s="38">
        <v>0.17</v>
      </c>
      <c r="F25" s="37">
        <f t="shared" si="3"/>
        <v>0.09</v>
      </c>
      <c r="G25" s="36">
        <v>-2.0</v>
      </c>
      <c r="H25" s="36">
        <f t="shared" si="2"/>
        <v>2</v>
      </c>
      <c r="I25" s="35"/>
    </row>
    <row r="26" ht="15.75" customHeight="1">
      <c r="B26" s="36" t="s">
        <v>595</v>
      </c>
      <c r="C26" s="36" t="s">
        <v>561</v>
      </c>
      <c r="D26" s="39">
        <v>0.84</v>
      </c>
      <c r="E26" s="39">
        <v>0.11</v>
      </c>
      <c r="F26" s="37">
        <f t="shared" si="3"/>
        <v>0.05</v>
      </c>
      <c r="G26" s="36">
        <v>-2.5</v>
      </c>
      <c r="H26" s="36">
        <f t="shared" si="2"/>
        <v>2.5</v>
      </c>
      <c r="I26" s="35"/>
    </row>
    <row r="27" ht="15.75" customHeight="1">
      <c r="B27" s="36" t="s">
        <v>595</v>
      </c>
      <c r="C27" s="36" t="s">
        <v>583</v>
      </c>
      <c r="D27" s="39">
        <v>0.93</v>
      </c>
      <c r="E27" s="38">
        <v>0.05</v>
      </c>
      <c r="F27" s="37">
        <f t="shared" si="3"/>
        <v>0.02</v>
      </c>
      <c r="G27" s="36">
        <v>-3.25</v>
      </c>
      <c r="H27" s="36">
        <f t="shared" si="2"/>
        <v>3.25</v>
      </c>
      <c r="I27" s="35"/>
    </row>
    <row r="28" ht="15.75" customHeight="1">
      <c r="B28" s="36" t="s">
        <v>595</v>
      </c>
      <c r="C28" s="36" t="s">
        <v>595</v>
      </c>
      <c r="D28" s="37">
        <v>0.35</v>
      </c>
      <c r="E28" s="37">
        <v>0.3</v>
      </c>
      <c r="F28" s="37">
        <f t="shared" si="3"/>
        <v>0.35</v>
      </c>
      <c r="G28" s="36">
        <v>0.0</v>
      </c>
      <c r="H28" s="36">
        <f t="shared" si="2"/>
        <v>0</v>
      </c>
      <c r="I28" s="35"/>
    </row>
    <row r="29" ht="15.75" customHeight="1">
      <c r="B29" s="36" t="s">
        <v>595</v>
      </c>
      <c r="C29" s="36" t="s">
        <v>619</v>
      </c>
      <c r="D29" s="37">
        <v>0.52</v>
      </c>
      <c r="E29" s="38">
        <v>0.25</v>
      </c>
      <c r="F29" s="37">
        <f t="shared" si="3"/>
        <v>0.23</v>
      </c>
      <c r="G29" s="36">
        <v>-0.5</v>
      </c>
      <c r="H29" s="36">
        <f t="shared" si="2"/>
        <v>0.5</v>
      </c>
      <c r="I29" s="35"/>
    </row>
    <row r="30" ht="15.75" customHeight="1">
      <c r="B30" s="36" t="s">
        <v>595</v>
      </c>
      <c r="C30" s="36" t="s">
        <v>572</v>
      </c>
      <c r="D30" s="38">
        <v>0.68</v>
      </c>
      <c r="E30" s="38">
        <v>0.19</v>
      </c>
      <c r="F30" s="37">
        <f t="shared" si="3"/>
        <v>0.13</v>
      </c>
      <c r="G30" s="36">
        <v>-1.5</v>
      </c>
      <c r="H30" s="36">
        <f t="shared" si="2"/>
        <v>1.5</v>
      </c>
      <c r="I30" s="35"/>
    </row>
    <row r="31" ht="15.75" customHeight="1">
      <c r="B31" s="36" t="s">
        <v>595</v>
      </c>
      <c r="C31" s="36" t="s">
        <v>575</v>
      </c>
      <c r="D31" s="39">
        <v>0.8</v>
      </c>
      <c r="E31" s="39">
        <v>0.13</v>
      </c>
      <c r="F31" s="37">
        <f t="shared" si="3"/>
        <v>0.07</v>
      </c>
      <c r="G31" s="36">
        <v>-2.0</v>
      </c>
      <c r="H31" s="36">
        <f t="shared" si="2"/>
        <v>2</v>
      </c>
      <c r="I31" s="35"/>
    </row>
    <row r="32" ht="15.75" customHeight="1">
      <c r="B32" s="36" t="s">
        <v>595</v>
      </c>
      <c r="C32" s="36" t="s">
        <v>576</v>
      </c>
      <c r="D32" s="39">
        <v>0.89</v>
      </c>
      <c r="E32" s="38">
        <v>0.07</v>
      </c>
      <c r="F32" s="37">
        <f t="shared" si="3"/>
        <v>0.04</v>
      </c>
      <c r="G32" s="36">
        <v>-2.75</v>
      </c>
      <c r="H32" s="36">
        <f t="shared" si="2"/>
        <v>2.75</v>
      </c>
      <c r="I32" s="35"/>
    </row>
    <row r="33" ht="15.75" customHeight="1">
      <c r="B33" s="36" t="s">
        <v>596</v>
      </c>
      <c r="C33" s="36" t="s">
        <v>555</v>
      </c>
      <c r="D33" s="38">
        <v>0.31</v>
      </c>
      <c r="E33" s="38">
        <v>0.29</v>
      </c>
      <c r="F33" s="37">
        <v>0.4</v>
      </c>
      <c r="G33" s="36">
        <v>0.25</v>
      </c>
      <c r="H33" s="36">
        <f t="shared" si="2"/>
        <v>-0.25</v>
      </c>
      <c r="I33" s="35"/>
    </row>
    <row r="34" ht="15.75" customHeight="1">
      <c r="B34" s="36" t="s">
        <v>596</v>
      </c>
      <c r="C34" s="36" t="s">
        <v>557</v>
      </c>
      <c r="D34" s="37">
        <v>0.48</v>
      </c>
      <c r="E34" s="38">
        <v>0.26</v>
      </c>
      <c r="F34" s="37">
        <f t="shared" ref="F34:F42" si="4">1-D34-E34</f>
        <v>0.26</v>
      </c>
      <c r="G34" s="36">
        <v>-0.5</v>
      </c>
      <c r="H34" s="36">
        <f t="shared" si="2"/>
        <v>0.5</v>
      </c>
      <c r="I34" s="35"/>
    </row>
    <row r="35" ht="15.75" customHeight="1">
      <c r="B35" s="36" t="s">
        <v>596</v>
      </c>
      <c r="C35" s="36" t="s">
        <v>554</v>
      </c>
      <c r="D35" s="38">
        <v>0.65</v>
      </c>
      <c r="E35" s="38">
        <v>0.2</v>
      </c>
      <c r="F35" s="37">
        <f t="shared" si="4"/>
        <v>0.15</v>
      </c>
      <c r="G35" s="36">
        <v>-1.25</v>
      </c>
      <c r="H35" s="36">
        <f t="shared" si="2"/>
        <v>1.25</v>
      </c>
      <c r="I35" s="35"/>
    </row>
    <row r="36" ht="15.75" customHeight="1">
      <c r="B36" s="36" t="s">
        <v>596</v>
      </c>
      <c r="C36" s="36" t="s">
        <v>562</v>
      </c>
      <c r="D36" s="39">
        <v>0.78</v>
      </c>
      <c r="E36" s="38">
        <v>0.14</v>
      </c>
      <c r="F36" s="37">
        <f t="shared" si="4"/>
        <v>0.08</v>
      </c>
      <c r="G36" s="36">
        <v>-2.0</v>
      </c>
      <c r="H36" s="36">
        <f t="shared" si="2"/>
        <v>2</v>
      </c>
      <c r="I36" s="35"/>
    </row>
    <row r="37" ht="15.75" customHeight="1">
      <c r="B37" s="36" t="s">
        <v>596</v>
      </c>
      <c r="C37" s="36" t="s">
        <v>564</v>
      </c>
      <c r="D37" s="39">
        <v>0.87</v>
      </c>
      <c r="E37" s="39">
        <v>0.08</v>
      </c>
      <c r="F37" s="37">
        <f t="shared" si="4"/>
        <v>0.05</v>
      </c>
      <c r="G37" s="36">
        <v>-2.75</v>
      </c>
      <c r="H37" s="36">
        <f t="shared" si="2"/>
        <v>2.75</v>
      </c>
      <c r="I37" s="35"/>
    </row>
    <row r="38" ht="15.75" customHeight="1">
      <c r="B38" s="36" t="s">
        <v>596</v>
      </c>
      <c r="C38" s="36" t="s">
        <v>596</v>
      </c>
      <c r="D38" s="37">
        <v>0.35</v>
      </c>
      <c r="E38" s="37">
        <v>0.3</v>
      </c>
      <c r="F38" s="37">
        <f t="shared" si="4"/>
        <v>0.35</v>
      </c>
      <c r="G38" s="36">
        <v>0.0</v>
      </c>
      <c r="H38" s="36">
        <f t="shared" si="2"/>
        <v>0</v>
      </c>
      <c r="I38" s="35"/>
    </row>
    <row r="39" ht="15.75" customHeight="1">
      <c r="B39" s="36" t="s">
        <v>596</v>
      </c>
      <c r="C39" s="36" t="s">
        <v>566</v>
      </c>
      <c r="D39" s="37">
        <v>0.52</v>
      </c>
      <c r="E39" s="38">
        <v>0.25</v>
      </c>
      <c r="F39" s="37">
        <f t="shared" si="4"/>
        <v>0.23</v>
      </c>
      <c r="G39" s="36">
        <v>-0.5</v>
      </c>
      <c r="H39" s="36">
        <f t="shared" si="2"/>
        <v>0.5</v>
      </c>
      <c r="I39" s="35"/>
    </row>
    <row r="40" ht="15.75" customHeight="1">
      <c r="B40" s="36" t="s">
        <v>596</v>
      </c>
      <c r="C40" s="36" t="s">
        <v>559</v>
      </c>
      <c r="D40" s="38">
        <v>0.68</v>
      </c>
      <c r="E40" s="38">
        <v>0.19</v>
      </c>
      <c r="F40" s="37">
        <f t="shared" si="4"/>
        <v>0.13</v>
      </c>
      <c r="G40" s="36">
        <v>-1.5</v>
      </c>
      <c r="H40" s="36">
        <f t="shared" si="2"/>
        <v>1.5</v>
      </c>
      <c r="I40" s="35"/>
    </row>
    <row r="41" ht="15.75" customHeight="1">
      <c r="B41" s="36" t="s">
        <v>596</v>
      </c>
      <c r="C41" s="36" t="s">
        <v>561</v>
      </c>
      <c r="D41" s="39">
        <v>0.8</v>
      </c>
      <c r="E41" s="39">
        <v>0.13</v>
      </c>
      <c r="F41" s="37">
        <f t="shared" si="4"/>
        <v>0.07</v>
      </c>
      <c r="G41" s="36">
        <v>-2.0</v>
      </c>
      <c r="H41" s="36">
        <f t="shared" si="2"/>
        <v>2</v>
      </c>
      <c r="I41" s="35"/>
    </row>
    <row r="42" ht="15.75" customHeight="1">
      <c r="B42" s="36" t="s">
        <v>596</v>
      </c>
      <c r="C42" s="36" t="s">
        <v>583</v>
      </c>
      <c r="D42" s="39">
        <v>0.89</v>
      </c>
      <c r="E42" s="38">
        <v>0.07</v>
      </c>
      <c r="F42" s="37">
        <f t="shared" si="4"/>
        <v>0.04</v>
      </c>
      <c r="G42" s="36">
        <v>-2.75</v>
      </c>
      <c r="H42" s="36">
        <f t="shared" si="2"/>
        <v>2.75</v>
      </c>
      <c r="I42" s="35"/>
    </row>
    <row r="43" ht="15.75" customHeight="1">
      <c r="B43" s="36" t="s">
        <v>596</v>
      </c>
      <c r="C43" s="36" t="s">
        <v>595</v>
      </c>
      <c r="D43" s="38">
        <v>0.27</v>
      </c>
      <c r="E43" s="38">
        <v>0.28</v>
      </c>
      <c r="F43" s="38">
        <v>0.45</v>
      </c>
      <c r="G43" s="36">
        <v>0.25</v>
      </c>
      <c r="H43" s="36">
        <f t="shared" si="2"/>
        <v>-0.25</v>
      </c>
      <c r="I43" s="35"/>
    </row>
    <row r="44" ht="15.75" customHeight="1">
      <c r="B44" s="36" t="s">
        <v>596</v>
      </c>
      <c r="C44" s="36" t="s">
        <v>619</v>
      </c>
      <c r="D44" s="37">
        <v>0.42</v>
      </c>
      <c r="E44" s="37">
        <v>0.27</v>
      </c>
      <c r="F44" s="37">
        <f t="shared" ref="F44:F47" si="5">1-D44-E44</f>
        <v>0.31</v>
      </c>
      <c r="G44" s="36">
        <v>-0.25</v>
      </c>
      <c r="H44" s="36">
        <f t="shared" si="2"/>
        <v>0.25</v>
      </c>
      <c r="I44" s="35"/>
    </row>
    <row r="45" ht="15.75" customHeight="1">
      <c r="B45" s="36" t="s">
        <v>596</v>
      </c>
      <c r="C45" s="36" t="s">
        <v>572</v>
      </c>
      <c r="D45" s="37">
        <v>0.62</v>
      </c>
      <c r="E45" s="38">
        <v>0.21</v>
      </c>
      <c r="F45" s="37">
        <f t="shared" si="5"/>
        <v>0.17</v>
      </c>
      <c r="G45" s="36">
        <v>-1.0</v>
      </c>
      <c r="H45" s="36">
        <f t="shared" si="2"/>
        <v>1</v>
      </c>
      <c r="I45" s="35"/>
    </row>
    <row r="46" ht="15.75" customHeight="1">
      <c r="B46" s="36" t="s">
        <v>596</v>
      </c>
      <c r="C46" s="36" t="s">
        <v>575</v>
      </c>
      <c r="D46" s="39">
        <v>0.76</v>
      </c>
      <c r="E46" s="39">
        <v>0.15</v>
      </c>
      <c r="F46" s="37">
        <f t="shared" si="5"/>
        <v>0.09</v>
      </c>
      <c r="G46" s="36">
        <v>-1.75</v>
      </c>
      <c r="H46" s="36">
        <f t="shared" si="2"/>
        <v>1.75</v>
      </c>
      <c r="I46" s="35"/>
    </row>
    <row r="47" ht="15.75" customHeight="1">
      <c r="B47" s="36" t="s">
        <v>596</v>
      </c>
      <c r="C47" s="36" t="s">
        <v>576</v>
      </c>
      <c r="D47" s="39">
        <v>0.85</v>
      </c>
      <c r="E47" s="38">
        <v>0.09</v>
      </c>
      <c r="F47" s="37">
        <f t="shared" si="5"/>
        <v>0.06</v>
      </c>
      <c r="G47" s="36">
        <v>-2.5</v>
      </c>
      <c r="H47" s="36">
        <f t="shared" si="2"/>
        <v>2.5</v>
      </c>
      <c r="I47" s="35"/>
    </row>
    <row r="48" ht="15.75" customHeight="1">
      <c r="B48" s="36" t="s">
        <v>557</v>
      </c>
      <c r="C48" s="36" t="s">
        <v>555</v>
      </c>
      <c r="D48" s="38">
        <v>0.23</v>
      </c>
      <c r="E48" s="38">
        <v>0.25</v>
      </c>
      <c r="F48" s="38">
        <v>0.52</v>
      </c>
      <c r="G48" s="36">
        <v>0.5</v>
      </c>
      <c r="H48" s="36">
        <f t="shared" si="2"/>
        <v>-0.5</v>
      </c>
      <c r="I48" s="35"/>
    </row>
    <row r="49" ht="15.75" customHeight="1">
      <c r="B49" s="36" t="s">
        <v>557</v>
      </c>
      <c r="C49" s="36" t="s">
        <v>557</v>
      </c>
      <c r="D49" s="37">
        <v>0.35</v>
      </c>
      <c r="E49" s="37">
        <v>0.3</v>
      </c>
      <c r="F49" s="37">
        <f t="shared" ref="F49:F52" si="6">1-D49-E49</f>
        <v>0.35</v>
      </c>
      <c r="G49" s="36">
        <v>0.0</v>
      </c>
      <c r="H49" s="36">
        <f t="shared" si="2"/>
        <v>0</v>
      </c>
      <c r="I49" s="35"/>
    </row>
    <row r="50" ht="15.75" customHeight="1">
      <c r="B50" s="36" t="s">
        <v>557</v>
      </c>
      <c r="C50" s="36" t="s">
        <v>554</v>
      </c>
      <c r="D50" s="37">
        <v>0.52</v>
      </c>
      <c r="E50" s="38">
        <v>0.25</v>
      </c>
      <c r="F50" s="37">
        <f t="shared" si="6"/>
        <v>0.23</v>
      </c>
      <c r="G50" s="36">
        <v>-0.5</v>
      </c>
      <c r="H50" s="36">
        <f t="shared" si="2"/>
        <v>0.5</v>
      </c>
      <c r="I50" s="35"/>
    </row>
    <row r="51" ht="15.75" customHeight="1">
      <c r="B51" s="36" t="s">
        <v>557</v>
      </c>
      <c r="C51" s="36" t="s">
        <v>562</v>
      </c>
      <c r="D51" s="38">
        <v>0.68</v>
      </c>
      <c r="E51" s="38">
        <v>0.19</v>
      </c>
      <c r="F51" s="37">
        <f t="shared" si="6"/>
        <v>0.13</v>
      </c>
      <c r="G51" s="36">
        <v>-1.5</v>
      </c>
      <c r="H51" s="36">
        <f t="shared" si="2"/>
        <v>1.5</v>
      </c>
      <c r="I51" s="35"/>
    </row>
    <row r="52" ht="15.75" customHeight="1">
      <c r="B52" s="36" t="s">
        <v>557</v>
      </c>
      <c r="C52" s="36" t="s">
        <v>564</v>
      </c>
      <c r="D52" s="39">
        <v>0.8</v>
      </c>
      <c r="E52" s="39">
        <v>0.13</v>
      </c>
      <c r="F52" s="37">
        <f t="shared" si="6"/>
        <v>0.07</v>
      </c>
      <c r="G52" s="36">
        <v>-2.0</v>
      </c>
      <c r="H52" s="36">
        <f t="shared" si="2"/>
        <v>2</v>
      </c>
      <c r="I52" s="35"/>
    </row>
    <row r="53" ht="15.75" customHeight="1">
      <c r="B53" s="36" t="s">
        <v>557</v>
      </c>
      <c r="C53" s="36" t="s">
        <v>596</v>
      </c>
      <c r="D53" s="38">
        <v>0.26</v>
      </c>
      <c r="E53" s="38">
        <v>0.26</v>
      </c>
      <c r="F53" s="38">
        <v>0.48</v>
      </c>
      <c r="G53" s="36">
        <v>0.5</v>
      </c>
      <c r="H53" s="36">
        <f t="shared" si="2"/>
        <v>-0.5</v>
      </c>
      <c r="I53" s="35"/>
    </row>
    <row r="54" ht="15.75" customHeight="1">
      <c r="B54" s="36" t="s">
        <v>557</v>
      </c>
      <c r="C54" s="36" t="s">
        <v>566</v>
      </c>
      <c r="D54" s="37">
        <v>0.4</v>
      </c>
      <c r="E54" s="38">
        <v>0.29</v>
      </c>
      <c r="F54" s="37">
        <f t="shared" ref="F54:F57" si="7">1-D54-E54</f>
        <v>0.31</v>
      </c>
      <c r="G54" s="36">
        <v>-0.25</v>
      </c>
      <c r="H54" s="36">
        <f t="shared" si="2"/>
        <v>0.25</v>
      </c>
      <c r="I54" s="35"/>
    </row>
    <row r="55" ht="15.75" customHeight="1">
      <c r="B55" s="36" t="s">
        <v>557</v>
      </c>
      <c r="C55" s="36" t="s">
        <v>559</v>
      </c>
      <c r="D55" s="37">
        <v>0.56</v>
      </c>
      <c r="E55" s="38">
        <v>0.24</v>
      </c>
      <c r="F55" s="37">
        <f t="shared" si="7"/>
        <v>0.2</v>
      </c>
      <c r="G55" s="36">
        <v>-0.75</v>
      </c>
      <c r="H55" s="36">
        <f t="shared" si="2"/>
        <v>0.75</v>
      </c>
      <c r="I55" s="35"/>
    </row>
    <row r="56" ht="15.75" customHeight="1">
      <c r="B56" s="36" t="s">
        <v>557</v>
      </c>
      <c r="C56" s="36" t="s">
        <v>561</v>
      </c>
      <c r="D56" s="38">
        <v>0.71</v>
      </c>
      <c r="E56" s="38">
        <v>0.18</v>
      </c>
      <c r="F56" s="37">
        <f t="shared" si="7"/>
        <v>0.11</v>
      </c>
      <c r="G56" s="36">
        <v>-1.5</v>
      </c>
      <c r="H56" s="36">
        <f t="shared" si="2"/>
        <v>1.5</v>
      </c>
      <c r="I56" s="35"/>
    </row>
    <row r="57" ht="15.75" customHeight="1">
      <c r="B57" s="36" t="s">
        <v>557</v>
      </c>
      <c r="C57" s="36" t="s">
        <v>583</v>
      </c>
      <c r="D57" s="39">
        <v>0.82</v>
      </c>
      <c r="E57" s="38">
        <v>0.12</v>
      </c>
      <c r="F57" s="37">
        <f t="shared" si="7"/>
        <v>0.06</v>
      </c>
      <c r="G57" s="36">
        <v>-2.25</v>
      </c>
      <c r="H57" s="36">
        <f t="shared" si="2"/>
        <v>2.25</v>
      </c>
      <c r="I57" s="35"/>
    </row>
    <row r="58" ht="15.75" customHeight="1">
      <c r="B58" s="36" t="s">
        <v>557</v>
      </c>
      <c r="C58" s="36" t="s">
        <v>595</v>
      </c>
      <c r="D58" s="38">
        <v>0.2</v>
      </c>
      <c r="E58" s="38">
        <v>0.24</v>
      </c>
      <c r="F58" s="38">
        <v>0.56</v>
      </c>
      <c r="G58" s="36">
        <v>0.75</v>
      </c>
      <c r="H58" s="36">
        <f t="shared" si="2"/>
        <v>-0.75</v>
      </c>
      <c r="I58" s="35"/>
    </row>
    <row r="59" ht="15.75" customHeight="1">
      <c r="B59" s="36" t="s">
        <v>557</v>
      </c>
      <c r="C59" s="36" t="s">
        <v>619</v>
      </c>
      <c r="D59" s="38">
        <v>0.31</v>
      </c>
      <c r="E59" s="38">
        <v>0.29</v>
      </c>
      <c r="F59" s="37">
        <v>0.4</v>
      </c>
      <c r="G59" s="36">
        <v>0.25</v>
      </c>
      <c r="H59" s="36">
        <f t="shared" si="2"/>
        <v>-0.25</v>
      </c>
      <c r="I59" s="35"/>
    </row>
    <row r="60" ht="15.75" customHeight="1">
      <c r="B60" s="36" t="s">
        <v>557</v>
      </c>
      <c r="C60" s="36" t="s">
        <v>572</v>
      </c>
      <c r="D60" s="37">
        <v>0.48</v>
      </c>
      <c r="E60" s="38">
        <v>0.26</v>
      </c>
      <c r="F60" s="37">
        <f t="shared" ref="F60:F62" si="8">1-D60-E60</f>
        <v>0.26</v>
      </c>
      <c r="G60" s="36">
        <v>-0.5</v>
      </c>
      <c r="H60" s="36">
        <f t="shared" si="2"/>
        <v>0.5</v>
      </c>
      <c r="I60" s="35"/>
    </row>
    <row r="61" ht="15.75" customHeight="1">
      <c r="B61" s="36" t="s">
        <v>557</v>
      </c>
      <c r="C61" s="36" t="s">
        <v>575</v>
      </c>
      <c r="D61" s="38">
        <v>0.65</v>
      </c>
      <c r="E61" s="38">
        <v>0.2</v>
      </c>
      <c r="F61" s="37">
        <f t="shared" si="8"/>
        <v>0.15</v>
      </c>
      <c r="G61" s="36">
        <v>-1.25</v>
      </c>
      <c r="H61" s="36">
        <f t="shared" si="2"/>
        <v>1.25</v>
      </c>
      <c r="I61" s="35"/>
    </row>
    <row r="62" ht="15.75" customHeight="1">
      <c r="B62" s="36" t="s">
        <v>557</v>
      </c>
      <c r="C62" s="36" t="s">
        <v>576</v>
      </c>
      <c r="D62" s="39">
        <v>0.78</v>
      </c>
      <c r="E62" s="38">
        <v>0.14</v>
      </c>
      <c r="F62" s="37">
        <f t="shared" si="8"/>
        <v>0.08</v>
      </c>
      <c r="G62" s="36">
        <v>-2.0</v>
      </c>
      <c r="H62" s="36">
        <f t="shared" si="2"/>
        <v>2</v>
      </c>
      <c r="I62" s="35"/>
    </row>
    <row r="63" ht="15.75" customHeight="1">
      <c r="B63" s="36" t="s">
        <v>619</v>
      </c>
      <c r="C63" s="36" t="s">
        <v>555</v>
      </c>
      <c r="D63" s="38">
        <v>0.26</v>
      </c>
      <c r="E63" s="38">
        <v>0.26</v>
      </c>
      <c r="F63" s="38">
        <v>0.48</v>
      </c>
      <c r="G63" s="36">
        <v>0.5</v>
      </c>
      <c r="H63" s="36">
        <f t="shared" si="2"/>
        <v>-0.5</v>
      </c>
      <c r="I63" s="35"/>
    </row>
    <row r="64" ht="15.75" customHeight="1">
      <c r="B64" s="36" t="s">
        <v>619</v>
      </c>
      <c r="C64" s="36" t="s">
        <v>557</v>
      </c>
      <c r="D64" s="37">
        <v>0.4</v>
      </c>
      <c r="E64" s="38">
        <v>0.29</v>
      </c>
      <c r="F64" s="37">
        <f t="shared" ref="F64:F67" si="9">1-D64-E64</f>
        <v>0.31</v>
      </c>
      <c r="G64" s="36">
        <v>-0.25</v>
      </c>
      <c r="H64" s="36">
        <f t="shared" si="2"/>
        <v>0.25</v>
      </c>
      <c r="I64" s="35"/>
    </row>
    <row r="65" ht="15.75" customHeight="1">
      <c r="B65" s="36" t="s">
        <v>619</v>
      </c>
      <c r="C65" s="36" t="s">
        <v>554</v>
      </c>
      <c r="D65" s="37">
        <v>0.56</v>
      </c>
      <c r="E65" s="38">
        <v>0.24</v>
      </c>
      <c r="F65" s="37">
        <f t="shared" si="9"/>
        <v>0.2</v>
      </c>
      <c r="G65" s="36">
        <v>-0.75</v>
      </c>
      <c r="H65" s="36">
        <f t="shared" si="2"/>
        <v>0.75</v>
      </c>
      <c r="I65" s="35"/>
    </row>
    <row r="66" ht="15.75" customHeight="1">
      <c r="B66" s="36" t="s">
        <v>619</v>
      </c>
      <c r="C66" s="36" t="s">
        <v>562</v>
      </c>
      <c r="D66" s="38">
        <v>0.71</v>
      </c>
      <c r="E66" s="38">
        <v>0.18</v>
      </c>
      <c r="F66" s="37">
        <f t="shared" si="9"/>
        <v>0.11</v>
      </c>
      <c r="G66" s="36">
        <v>-1.5</v>
      </c>
      <c r="H66" s="36">
        <f t="shared" si="2"/>
        <v>1.5</v>
      </c>
      <c r="I66" s="35"/>
    </row>
    <row r="67" ht="15.75" customHeight="1">
      <c r="B67" s="36" t="s">
        <v>619</v>
      </c>
      <c r="C67" s="36" t="s">
        <v>564</v>
      </c>
      <c r="D67" s="39">
        <v>0.82</v>
      </c>
      <c r="E67" s="38">
        <v>0.12</v>
      </c>
      <c r="F67" s="37">
        <f t="shared" si="9"/>
        <v>0.06</v>
      </c>
      <c r="G67" s="36">
        <v>-2.25</v>
      </c>
      <c r="H67" s="36">
        <f t="shared" si="2"/>
        <v>2.25</v>
      </c>
      <c r="I67" s="35"/>
    </row>
    <row r="68" ht="15.75" customHeight="1">
      <c r="B68" s="36" t="s">
        <v>619</v>
      </c>
      <c r="C68" s="36" t="s">
        <v>596</v>
      </c>
      <c r="D68" s="38">
        <v>0.31</v>
      </c>
      <c r="E68" s="38">
        <v>0.27</v>
      </c>
      <c r="F68" s="38">
        <v>0.42</v>
      </c>
      <c r="G68" s="36">
        <v>0.25</v>
      </c>
      <c r="H68" s="36">
        <f t="shared" si="2"/>
        <v>-0.25</v>
      </c>
      <c r="I68" s="35"/>
    </row>
    <row r="69" ht="15.75" customHeight="1">
      <c r="B69" s="36" t="s">
        <v>619</v>
      </c>
      <c r="C69" s="36" t="s">
        <v>566</v>
      </c>
      <c r="D69" s="37">
        <v>0.45</v>
      </c>
      <c r="E69" s="38">
        <v>0.28</v>
      </c>
      <c r="F69" s="37">
        <f t="shared" ref="F69:F72" si="10">1-D69-E69</f>
        <v>0.27</v>
      </c>
      <c r="G69" s="36">
        <v>-0.25</v>
      </c>
      <c r="H69" s="36">
        <f t="shared" si="2"/>
        <v>0.25</v>
      </c>
      <c r="I69" s="35"/>
    </row>
    <row r="70" ht="15.75" customHeight="1">
      <c r="B70" s="36" t="s">
        <v>619</v>
      </c>
      <c r="C70" s="36" t="s">
        <v>559</v>
      </c>
      <c r="D70" s="37">
        <v>0.6</v>
      </c>
      <c r="E70" s="38">
        <v>0.23</v>
      </c>
      <c r="F70" s="37">
        <f t="shared" si="10"/>
        <v>0.17</v>
      </c>
      <c r="G70" s="36">
        <v>-1.0</v>
      </c>
      <c r="H70" s="36">
        <f t="shared" si="2"/>
        <v>1</v>
      </c>
      <c r="I70" s="35"/>
    </row>
    <row r="71" ht="15.75" customHeight="1">
      <c r="B71" s="36" t="s">
        <v>619</v>
      </c>
      <c r="C71" s="36" t="s">
        <v>561</v>
      </c>
      <c r="D71" s="38">
        <v>0.74</v>
      </c>
      <c r="E71" s="38">
        <v>0.17</v>
      </c>
      <c r="F71" s="37">
        <f t="shared" si="10"/>
        <v>0.09</v>
      </c>
      <c r="G71" s="36">
        <v>-2.0</v>
      </c>
      <c r="H71" s="36">
        <f t="shared" si="2"/>
        <v>2</v>
      </c>
      <c r="I71" s="35"/>
    </row>
    <row r="72" ht="15.75" customHeight="1">
      <c r="B72" s="36" t="s">
        <v>619</v>
      </c>
      <c r="C72" s="36" t="s">
        <v>583</v>
      </c>
      <c r="D72" s="39">
        <v>0.84</v>
      </c>
      <c r="E72" s="39">
        <v>0.11</v>
      </c>
      <c r="F72" s="37">
        <f t="shared" si="10"/>
        <v>0.05</v>
      </c>
      <c r="G72" s="36">
        <v>-2.5</v>
      </c>
      <c r="H72" s="36">
        <f t="shared" si="2"/>
        <v>2.5</v>
      </c>
      <c r="I72" s="35"/>
    </row>
    <row r="73" ht="15.75" customHeight="1">
      <c r="B73" s="36" t="s">
        <v>619</v>
      </c>
      <c r="C73" s="36" t="s">
        <v>595</v>
      </c>
      <c r="D73" s="38">
        <v>0.23</v>
      </c>
      <c r="E73" s="38">
        <v>0.25</v>
      </c>
      <c r="F73" s="38">
        <v>0.52</v>
      </c>
      <c r="G73" s="36">
        <v>0.5</v>
      </c>
      <c r="H73" s="36">
        <f t="shared" si="2"/>
        <v>-0.5</v>
      </c>
      <c r="I73" s="35"/>
    </row>
    <row r="74" ht="15.75" customHeight="1">
      <c r="B74" s="36" t="s">
        <v>619</v>
      </c>
      <c r="C74" s="36" t="s">
        <v>619</v>
      </c>
      <c r="D74" s="37">
        <v>0.35</v>
      </c>
      <c r="E74" s="37">
        <v>0.3</v>
      </c>
      <c r="F74" s="37">
        <f t="shared" ref="F74:F77" si="11">1-D74-E74</f>
        <v>0.35</v>
      </c>
      <c r="G74" s="36">
        <v>0.0</v>
      </c>
      <c r="H74" s="36">
        <f t="shared" si="2"/>
        <v>0</v>
      </c>
      <c r="I74" s="35"/>
    </row>
    <row r="75" ht="15.75" customHeight="1">
      <c r="B75" s="36" t="s">
        <v>619</v>
      </c>
      <c r="C75" s="36" t="s">
        <v>572</v>
      </c>
      <c r="D75" s="37">
        <v>0.52</v>
      </c>
      <c r="E75" s="38">
        <v>0.25</v>
      </c>
      <c r="F75" s="37">
        <f t="shared" si="11"/>
        <v>0.23</v>
      </c>
      <c r="G75" s="36">
        <v>-0.5</v>
      </c>
      <c r="H75" s="36">
        <f t="shared" si="2"/>
        <v>0.5</v>
      </c>
      <c r="I75" s="35"/>
    </row>
    <row r="76" ht="15.75" customHeight="1">
      <c r="B76" s="36" t="s">
        <v>619</v>
      </c>
      <c r="C76" s="36" t="s">
        <v>575</v>
      </c>
      <c r="D76" s="38">
        <v>0.68</v>
      </c>
      <c r="E76" s="38">
        <v>0.19</v>
      </c>
      <c r="F76" s="37">
        <f t="shared" si="11"/>
        <v>0.13</v>
      </c>
      <c r="G76" s="36">
        <v>-1.5</v>
      </c>
      <c r="H76" s="36">
        <f t="shared" si="2"/>
        <v>1.5</v>
      </c>
      <c r="I76" s="35"/>
    </row>
    <row r="77" ht="15.75" customHeight="1">
      <c r="B77" s="36" t="s">
        <v>619</v>
      </c>
      <c r="C77" s="36" t="s">
        <v>576</v>
      </c>
      <c r="D77" s="39">
        <v>0.8</v>
      </c>
      <c r="E77" s="39">
        <v>0.13</v>
      </c>
      <c r="F77" s="37">
        <f t="shared" si="11"/>
        <v>0.07</v>
      </c>
      <c r="G77" s="36">
        <v>-2.0</v>
      </c>
      <c r="H77" s="36">
        <f t="shared" si="2"/>
        <v>2</v>
      </c>
      <c r="I77" s="35"/>
    </row>
    <row r="78" ht="15.75" customHeight="1">
      <c r="B78" s="36" t="s">
        <v>566</v>
      </c>
      <c r="C78" s="36" t="s">
        <v>555</v>
      </c>
      <c r="D78" s="38">
        <v>0.2</v>
      </c>
      <c r="E78" s="38">
        <v>0.24</v>
      </c>
      <c r="F78" s="38">
        <v>0.56</v>
      </c>
      <c r="G78" s="36">
        <v>0.75</v>
      </c>
      <c r="H78" s="36">
        <f t="shared" si="2"/>
        <v>-0.75</v>
      </c>
      <c r="I78" s="35"/>
    </row>
    <row r="79" ht="15.75" customHeight="1">
      <c r="B79" s="36" t="s">
        <v>566</v>
      </c>
      <c r="C79" s="36" t="s">
        <v>557</v>
      </c>
      <c r="D79" s="38">
        <v>0.31</v>
      </c>
      <c r="E79" s="38">
        <v>0.29</v>
      </c>
      <c r="F79" s="37">
        <v>0.4</v>
      </c>
      <c r="G79" s="36">
        <v>0.25</v>
      </c>
      <c r="H79" s="36">
        <f t="shared" si="2"/>
        <v>-0.25</v>
      </c>
      <c r="I79" s="35"/>
    </row>
    <row r="80" ht="15.75" customHeight="1">
      <c r="B80" s="36" t="s">
        <v>566</v>
      </c>
      <c r="C80" s="36" t="s">
        <v>554</v>
      </c>
      <c r="D80" s="37">
        <v>0.48</v>
      </c>
      <c r="E80" s="38">
        <v>0.26</v>
      </c>
      <c r="F80" s="37">
        <f t="shared" ref="F80:F82" si="12">1-D80-E80</f>
        <v>0.26</v>
      </c>
      <c r="G80" s="36">
        <v>-0.5</v>
      </c>
      <c r="H80" s="36">
        <f t="shared" si="2"/>
        <v>0.5</v>
      </c>
      <c r="I80" s="35"/>
    </row>
    <row r="81" ht="15.75" customHeight="1">
      <c r="B81" s="36" t="s">
        <v>566</v>
      </c>
      <c r="C81" s="36" t="s">
        <v>562</v>
      </c>
      <c r="D81" s="38">
        <v>0.65</v>
      </c>
      <c r="E81" s="38">
        <v>0.2</v>
      </c>
      <c r="F81" s="37">
        <f t="shared" si="12"/>
        <v>0.15</v>
      </c>
      <c r="G81" s="36">
        <v>-1.25</v>
      </c>
      <c r="H81" s="36">
        <f t="shared" si="2"/>
        <v>1.25</v>
      </c>
      <c r="I81" s="35"/>
    </row>
    <row r="82" ht="15.75" customHeight="1">
      <c r="B82" s="36" t="s">
        <v>566</v>
      </c>
      <c r="C82" s="36" t="s">
        <v>564</v>
      </c>
      <c r="D82" s="39">
        <v>0.78</v>
      </c>
      <c r="E82" s="38">
        <v>0.14</v>
      </c>
      <c r="F82" s="37">
        <f t="shared" si="12"/>
        <v>0.08</v>
      </c>
      <c r="G82" s="36">
        <v>-2.0</v>
      </c>
      <c r="H82" s="36">
        <f t="shared" si="2"/>
        <v>2</v>
      </c>
      <c r="I82" s="35"/>
    </row>
    <row r="83" ht="15.75" customHeight="1">
      <c r="B83" s="36" t="s">
        <v>566</v>
      </c>
      <c r="C83" s="36" t="s">
        <v>596</v>
      </c>
      <c r="D83" s="38">
        <v>0.23</v>
      </c>
      <c r="E83" s="38">
        <v>0.25</v>
      </c>
      <c r="F83" s="38">
        <v>0.52</v>
      </c>
      <c r="G83" s="36">
        <v>0.5</v>
      </c>
      <c r="H83" s="36">
        <f t="shared" si="2"/>
        <v>-0.5</v>
      </c>
      <c r="I83" s="35"/>
    </row>
    <row r="84" ht="15.75" customHeight="1">
      <c r="B84" s="40" t="s">
        <v>566</v>
      </c>
      <c r="C84" s="40" t="s">
        <v>566</v>
      </c>
      <c r="D84" s="37">
        <v>0.35</v>
      </c>
      <c r="E84" s="37">
        <v>0.3</v>
      </c>
      <c r="F84" s="37">
        <f t="shared" ref="F84:F87" si="13">1-D84-E84</f>
        <v>0.35</v>
      </c>
      <c r="G84" s="40">
        <v>0.0</v>
      </c>
      <c r="H84" s="40">
        <f t="shared" si="2"/>
        <v>0</v>
      </c>
      <c r="I84" s="35"/>
    </row>
    <row r="85" ht="15.75" customHeight="1">
      <c r="B85" s="40" t="s">
        <v>566</v>
      </c>
      <c r="C85" s="40" t="s">
        <v>559</v>
      </c>
      <c r="D85" s="37">
        <v>0.52</v>
      </c>
      <c r="E85" s="38">
        <v>0.25</v>
      </c>
      <c r="F85" s="37">
        <f t="shared" si="13"/>
        <v>0.23</v>
      </c>
      <c r="G85" s="40">
        <v>-0.5</v>
      </c>
      <c r="H85" s="40">
        <f t="shared" si="2"/>
        <v>0.5</v>
      </c>
      <c r="I85" s="35"/>
    </row>
    <row r="86" ht="15.75" customHeight="1">
      <c r="B86" s="40" t="s">
        <v>566</v>
      </c>
      <c r="C86" s="40" t="s">
        <v>561</v>
      </c>
      <c r="D86" s="38">
        <v>0.68</v>
      </c>
      <c r="E86" s="38">
        <v>0.19</v>
      </c>
      <c r="F86" s="37">
        <f t="shared" si="13"/>
        <v>0.13</v>
      </c>
      <c r="G86" s="40">
        <v>-1.5</v>
      </c>
      <c r="H86" s="40">
        <f t="shared" si="2"/>
        <v>1.5</v>
      </c>
      <c r="I86" s="35"/>
    </row>
    <row r="87" ht="15.75" customHeight="1">
      <c r="B87" s="40" t="s">
        <v>566</v>
      </c>
      <c r="C87" s="40" t="s">
        <v>583</v>
      </c>
      <c r="D87" s="39">
        <v>0.8</v>
      </c>
      <c r="E87" s="39">
        <v>0.13</v>
      </c>
      <c r="F87" s="37">
        <f t="shared" si="13"/>
        <v>0.07</v>
      </c>
      <c r="G87" s="40">
        <v>-2.0</v>
      </c>
      <c r="H87" s="40">
        <f t="shared" si="2"/>
        <v>2</v>
      </c>
      <c r="I87" s="35"/>
    </row>
    <row r="88" ht="15.75" customHeight="1">
      <c r="B88" s="40" t="s">
        <v>566</v>
      </c>
      <c r="C88" s="40" t="s">
        <v>595</v>
      </c>
      <c r="D88" s="38">
        <v>0.17</v>
      </c>
      <c r="E88" s="38">
        <v>0.23</v>
      </c>
      <c r="F88" s="38">
        <v>0.6</v>
      </c>
      <c r="G88" s="40">
        <v>1.0</v>
      </c>
      <c r="H88" s="40">
        <f t="shared" si="2"/>
        <v>-1</v>
      </c>
      <c r="I88" s="35"/>
    </row>
    <row r="89" ht="15.75" customHeight="1">
      <c r="B89" s="40" t="s">
        <v>566</v>
      </c>
      <c r="C89" s="40" t="s">
        <v>619</v>
      </c>
      <c r="D89" s="38">
        <v>0.27</v>
      </c>
      <c r="E89" s="38">
        <v>0.28</v>
      </c>
      <c r="F89" s="38">
        <v>0.45</v>
      </c>
      <c r="G89" s="40">
        <v>0.25</v>
      </c>
      <c r="H89" s="40">
        <f t="shared" si="2"/>
        <v>-0.25</v>
      </c>
      <c r="I89" s="35"/>
    </row>
    <row r="90" ht="15.75" customHeight="1">
      <c r="B90" s="40" t="s">
        <v>566</v>
      </c>
      <c r="C90" s="40" t="s">
        <v>572</v>
      </c>
      <c r="D90" s="37">
        <v>0.42</v>
      </c>
      <c r="E90" s="37">
        <v>0.27</v>
      </c>
      <c r="F90" s="37">
        <f t="shared" ref="F90:F92" si="14">1-D90-E90</f>
        <v>0.31</v>
      </c>
      <c r="G90" s="40">
        <v>-0.25</v>
      </c>
      <c r="H90" s="40">
        <f t="shared" si="2"/>
        <v>0.25</v>
      </c>
      <c r="I90" s="35"/>
    </row>
    <row r="91" ht="15.75" customHeight="1">
      <c r="B91" s="40" t="s">
        <v>566</v>
      </c>
      <c r="C91" s="40" t="s">
        <v>575</v>
      </c>
      <c r="D91" s="37">
        <v>0.62</v>
      </c>
      <c r="E91" s="38">
        <v>0.21</v>
      </c>
      <c r="F91" s="37">
        <f t="shared" si="14"/>
        <v>0.17</v>
      </c>
      <c r="G91" s="40">
        <v>-1.0</v>
      </c>
      <c r="H91" s="40">
        <f t="shared" si="2"/>
        <v>1</v>
      </c>
      <c r="I91" s="35"/>
    </row>
    <row r="92" ht="15.75" customHeight="1">
      <c r="B92" s="40" t="s">
        <v>566</v>
      </c>
      <c r="C92" s="40" t="s">
        <v>576</v>
      </c>
      <c r="D92" s="39">
        <v>0.76</v>
      </c>
      <c r="E92" s="39">
        <v>0.15</v>
      </c>
      <c r="F92" s="37">
        <f t="shared" si="14"/>
        <v>0.09</v>
      </c>
      <c r="G92" s="40">
        <v>-1.75</v>
      </c>
      <c r="H92" s="40">
        <f t="shared" si="2"/>
        <v>1.75</v>
      </c>
      <c r="I92" s="35"/>
    </row>
    <row r="93" ht="15.75" customHeight="1">
      <c r="B93" s="40" t="s">
        <v>554</v>
      </c>
      <c r="C93" s="40" t="s">
        <v>555</v>
      </c>
      <c r="D93" s="38">
        <v>0.13</v>
      </c>
      <c r="E93" s="38">
        <v>0.19</v>
      </c>
      <c r="F93" s="38">
        <v>0.68</v>
      </c>
      <c r="G93" s="40">
        <v>1.5</v>
      </c>
      <c r="H93" s="40">
        <f t="shared" si="2"/>
        <v>-1.5</v>
      </c>
      <c r="I93" s="35"/>
    </row>
    <row r="94" ht="15.75" customHeight="1">
      <c r="B94" s="40" t="s">
        <v>554</v>
      </c>
      <c r="C94" s="40" t="s">
        <v>557</v>
      </c>
      <c r="D94" s="38">
        <v>0.23</v>
      </c>
      <c r="E94" s="38">
        <v>0.25</v>
      </c>
      <c r="F94" s="38">
        <v>0.52</v>
      </c>
      <c r="G94" s="40">
        <v>0.5</v>
      </c>
      <c r="H94" s="40">
        <f t="shared" si="2"/>
        <v>-0.5</v>
      </c>
      <c r="I94" s="35"/>
    </row>
    <row r="95" ht="15.75" customHeight="1">
      <c r="B95" s="40" t="s">
        <v>554</v>
      </c>
      <c r="C95" s="40" t="s">
        <v>554</v>
      </c>
      <c r="D95" s="37">
        <v>0.35</v>
      </c>
      <c r="E95" s="37">
        <v>0.3</v>
      </c>
      <c r="F95" s="37">
        <f t="shared" ref="F95:F97" si="15">1-D95-E95</f>
        <v>0.35</v>
      </c>
      <c r="G95" s="40">
        <v>0.0</v>
      </c>
      <c r="H95" s="40">
        <f t="shared" si="2"/>
        <v>0</v>
      </c>
      <c r="I95" s="35"/>
    </row>
    <row r="96" ht="15.75" customHeight="1">
      <c r="B96" s="40" t="s">
        <v>554</v>
      </c>
      <c r="C96" s="40" t="s">
        <v>562</v>
      </c>
      <c r="D96" s="37">
        <v>0.52</v>
      </c>
      <c r="E96" s="38">
        <v>0.25</v>
      </c>
      <c r="F96" s="37">
        <f t="shared" si="15"/>
        <v>0.23</v>
      </c>
      <c r="G96" s="40">
        <v>-0.5</v>
      </c>
      <c r="H96" s="40">
        <f t="shared" si="2"/>
        <v>0.5</v>
      </c>
      <c r="I96" s="35"/>
    </row>
    <row r="97" ht="15.75" customHeight="1">
      <c r="B97" s="40" t="s">
        <v>554</v>
      </c>
      <c r="C97" s="40" t="s">
        <v>564</v>
      </c>
      <c r="D97" s="38">
        <v>0.68</v>
      </c>
      <c r="E97" s="38">
        <v>0.19</v>
      </c>
      <c r="F97" s="37">
        <f t="shared" si="15"/>
        <v>0.13</v>
      </c>
      <c r="G97" s="40">
        <v>-1.5</v>
      </c>
      <c r="H97" s="40">
        <f t="shared" si="2"/>
        <v>1.5</v>
      </c>
      <c r="I97" s="35"/>
    </row>
    <row r="98" ht="15.75" customHeight="1">
      <c r="B98" s="40" t="s">
        <v>554</v>
      </c>
      <c r="C98" s="40" t="s">
        <v>596</v>
      </c>
      <c r="D98" s="38">
        <v>0.15</v>
      </c>
      <c r="E98" s="38">
        <v>0.2</v>
      </c>
      <c r="F98" s="38">
        <v>0.65</v>
      </c>
      <c r="G98" s="40">
        <v>1.25</v>
      </c>
      <c r="H98" s="40">
        <f t="shared" si="2"/>
        <v>-1.25</v>
      </c>
      <c r="I98" s="35"/>
    </row>
    <row r="99" ht="15.75" customHeight="1">
      <c r="B99" s="40" t="s">
        <v>554</v>
      </c>
      <c r="C99" s="40" t="s">
        <v>566</v>
      </c>
      <c r="D99" s="38">
        <v>0.26</v>
      </c>
      <c r="E99" s="38">
        <v>0.26</v>
      </c>
      <c r="F99" s="38">
        <v>0.48</v>
      </c>
      <c r="G99" s="40">
        <v>0.5</v>
      </c>
      <c r="H99" s="40">
        <f t="shared" si="2"/>
        <v>-0.5</v>
      </c>
      <c r="I99" s="35"/>
    </row>
    <row r="100" ht="15.75" customHeight="1">
      <c r="B100" s="40" t="s">
        <v>554</v>
      </c>
      <c r="C100" s="40" t="s">
        <v>559</v>
      </c>
      <c r="D100" s="37">
        <v>0.4</v>
      </c>
      <c r="E100" s="38">
        <v>0.29</v>
      </c>
      <c r="F100" s="37">
        <f t="shared" ref="F100:F102" si="16">1-D100-E100</f>
        <v>0.31</v>
      </c>
      <c r="G100" s="40">
        <v>-0.25</v>
      </c>
      <c r="H100" s="40">
        <f t="shared" si="2"/>
        <v>0.25</v>
      </c>
      <c r="I100" s="35"/>
    </row>
    <row r="101" ht="15.75" customHeight="1">
      <c r="B101" s="40" t="s">
        <v>554</v>
      </c>
      <c r="C101" s="40" t="s">
        <v>561</v>
      </c>
      <c r="D101" s="37">
        <v>0.56</v>
      </c>
      <c r="E101" s="38">
        <v>0.24</v>
      </c>
      <c r="F101" s="37">
        <f t="shared" si="16"/>
        <v>0.2</v>
      </c>
      <c r="G101" s="40">
        <v>-0.75</v>
      </c>
      <c r="H101" s="40">
        <f t="shared" si="2"/>
        <v>0.75</v>
      </c>
      <c r="I101" s="35"/>
    </row>
    <row r="102" ht="15.75" customHeight="1">
      <c r="B102" s="40" t="s">
        <v>554</v>
      </c>
      <c r="C102" s="40" t="s">
        <v>583</v>
      </c>
      <c r="D102" s="38">
        <v>0.71</v>
      </c>
      <c r="E102" s="38">
        <v>0.18</v>
      </c>
      <c r="F102" s="37">
        <f t="shared" si="16"/>
        <v>0.11</v>
      </c>
      <c r="G102" s="40">
        <v>-1.5</v>
      </c>
      <c r="H102" s="40">
        <f t="shared" si="2"/>
        <v>1.5</v>
      </c>
      <c r="I102" s="35"/>
    </row>
    <row r="103" ht="15.75" customHeight="1">
      <c r="B103" s="40" t="s">
        <v>554</v>
      </c>
      <c r="C103" s="40" t="s">
        <v>595</v>
      </c>
      <c r="D103" s="38">
        <v>0.11</v>
      </c>
      <c r="E103" s="38">
        <v>0.18</v>
      </c>
      <c r="F103" s="38">
        <v>0.71</v>
      </c>
      <c r="G103" s="40">
        <v>1.5</v>
      </c>
      <c r="H103" s="40">
        <f t="shared" si="2"/>
        <v>-1.5</v>
      </c>
      <c r="I103" s="35"/>
    </row>
    <row r="104" ht="15.75" customHeight="1">
      <c r="B104" s="40" t="s">
        <v>554</v>
      </c>
      <c r="C104" s="40" t="s">
        <v>619</v>
      </c>
      <c r="D104" s="38">
        <v>0.2</v>
      </c>
      <c r="E104" s="38">
        <v>0.24</v>
      </c>
      <c r="F104" s="38">
        <v>0.56</v>
      </c>
      <c r="G104" s="40">
        <v>0.75</v>
      </c>
      <c r="H104" s="40">
        <f t="shared" si="2"/>
        <v>-0.75</v>
      </c>
      <c r="I104" s="35"/>
    </row>
    <row r="105" ht="15.75" customHeight="1">
      <c r="B105" s="40" t="s">
        <v>554</v>
      </c>
      <c r="C105" s="40" t="s">
        <v>572</v>
      </c>
      <c r="D105" s="38">
        <v>0.31</v>
      </c>
      <c r="E105" s="38">
        <v>0.29</v>
      </c>
      <c r="F105" s="37">
        <v>0.4</v>
      </c>
      <c r="G105" s="40">
        <v>0.25</v>
      </c>
      <c r="H105" s="40">
        <f t="shared" si="2"/>
        <v>-0.25</v>
      </c>
      <c r="I105" s="35"/>
    </row>
    <row r="106" ht="15.75" customHeight="1">
      <c r="B106" s="40" t="s">
        <v>554</v>
      </c>
      <c r="C106" s="40" t="s">
        <v>575</v>
      </c>
      <c r="D106" s="37">
        <v>0.48</v>
      </c>
      <c r="E106" s="38">
        <v>0.26</v>
      </c>
      <c r="F106" s="37">
        <f t="shared" ref="F106:F107" si="17">1-D106-E106</f>
        <v>0.26</v>
      </c>
      <c r="G106" s="40">
        <v>-0.5</v>
      </c>
      <c r="H106" s="40">
        <f t="shared" si="2"/>
        <v>0.5</v>
      </c>
      <c r="I106" s="35"/>
    </row>
    <row r="107" ht="15.75" customHeight="1">
      <c r="B107" s="40" t="s">
        <v>554</v>
      </c>
      <c r="C107" s="40" t="s">
        <v>576</v>
      </c>
      <c r="D107" s="38">
        <v>0.65</v>
      </c>
      <c r="E107" s="38">
        <v>0.2</v>
      </c>
      <c r="F107" s="37">
        <f t="shared" si="17"/>
        <v>0.15</v>
      </c>
      <c r="G107" s="40">
        <v>-1.25</v>
      </c>
      <c r="H107" s="40">
        <f t="shared" si="2"/>
        <v>1.25</v>
      </c>
      <c r="I107" s="35"/>
    </row>
    <row r="108" ht="15.75" customHeight="1">
      <c r="B108" s="40" t="s">
        <v>572</v>
      </c>
      <c r="C108" s="40" t="s">
        <v>555</v>
      </c>
      <c r="D108" s="38">
        <v>0.15</v>
      </c>
      <c r="E108" s="38">
        <v>0.2</v>
      </c>
      <c r="F108" s="38">
        <v>0.65</v>
      </c>
      <c r="G108" s="40">
        <v>1.25</v>
      </c>
      <c r="H108" s="40">
        <f t="shared" si="2"/>
        <v>-1.25</v>
      </c>
      <c r="I108" s="35"/>
    </row>
    <row r="109" ht="15.75" customHeight="1">
      <c r="B109" s="40" t="s">
        <v>572</v>
      </c>
      <c r="C109" s="40" t="s">
        <v>557</v>
      </c>
      <c r="D109" s="38">
        <v>0.26</v>
      </c>
      <c r="E109" s="38">
        <v>0.26</v>
      </c>
      <c r="F109" s="38">
        <v>0.48</v>
      </c>
      <c r="G109" s="40">
        <v>0.5</v>
      </c>
      <c r="H109" s="40">
        <f t="shared" si="2"/>
        <v>-0.5</v>
      </c>
      <c r="I109" s="35"/>
    </row>
    <row r="110" ht="15.75" customHeight="1">
      <c r="B110" s="40" t="s">
        <v>572</v>
      </c>
      <c r="C110" s="40" t="s">
        <v>554</v>
      </c>
      <c r="D110" s="37">
        <v>0.4</v>
      </c>
      <c r="E110" s="38">
        <v>0.29</v>
      </c>
      <c r="F110" s="37">
        <f t="shared" ref="F110:F112" si="18">1-D110-E110</f>
        <v>0.31</v>
      </c>
      <c r="G110" s="40">
        <v>-0.25</v>
      </c>
      <c r="H110" s="40">
        <f t="shared" si="2"/>
        <v>0.25</v>
      </c>
      <c r="I110" s="35"/>
    </row>
    <row r="111" ht="15.75" customHeight="1">
      <c r="B111" s="40" t="s">
        <v>572</v>
      </c>
      <c r="C111" s="40" t="s">
        <v>562</v>
      </c>
      <c r="D111" s="37">
        <v>0.56</v>
      </c>
      <c r="E111" s="38">
        <v>0.24</v>
      </c>
      <c r="F111" s="37">
        <f t="shared" si="18"/>
        <v>0.2</v>
      </c>
      <c r="G111" s="40">
        <v>-0.75</v>
      </c>
      <c r="H111" s="40">
        <f t="shared" si="2"/>
        <v>0.75</v>
      </c>
      <c r="I111" s="35"/>
    </row>
    <row r="112" ht="15.75" customHeight="1">
      <c r="B112" s="40" t="s">
        <v>572</v>
      </c>
      <c r="C112" s="40" t="s">
        <v>564</v>
      </c>
      <c r="D112" s="38">
        <v>0.71</v>
      </c>
      <c r="E112" s="38">
        <v>0.18</v>
      </c>
      <c r="F112" s="37">
        <f t="shared" si="18"/>
        <v>0.11</v>
      </c>
      <c r="G112" s="40">
        <v>-1.5</v>
      </c>
      <c r="H112" s="40">
        <f t="shared" si="2"/>
        <v>1.5</v>
      </c>
      <c r="I112" s="35"/>
    </row>
    <row r="113" ht="15.75" customHeight="1">
      <c r="B113" s="40" t="s">
        <v>572</v>
      </c>
      <c r="C113" s="40" t="s">
        <v>596</v>
      </c>
      <c r="D113" s="38">
        <v>0.17</v>
      </c>
      <c r="E113" s="38">
        <v>0.21</v>
      </c>
      <c r="F113" s="38">
        <v>0.62</v>
      </c>
      <c r="G113" s="40">
        <v>1.0</v>
      </c>
      <c r="H113" s="40">
        <f t="shared" si="2"/>
        <v>-1</v>
      </c>
      <c r="I113" s="35"/>
    </row>
    <row r="114" ht="15.75" customHeight="1">
      <c r="B114" s="40" t="s">
        <v>572</v>
      </c>
      <c r="C114" s="40" t="s">
        <v>566</v>
      </c>
      <c r="D114" s="38">
        <v>0.31</v>
      </c>
      <c r="E114" s="38">
        <v>0.27</v>
      </c>
      <c r="F114" s="38">
        <v>0.42</v>
      </c>
      <c r="G114" s="40">
        <v>-0.25</v>
      </c>
      <c r="H114" s="40">
        <f t="shared" si="2"/>
        <v>0.25</v>
      </c>
      <c r="I114" s="35"/>
    </row>
    <row r="115" ht="15.75" customHeight="1">
      <c r="B115" s="40" t="s">
        <v>572</v>
      </c>
      <c r="C115" s="40" t="s">
        <v>559</v>
      </c>
      <c r="D115" s="37">
        <v>0.45</v>
      </c>
      <c r="E115" s="38">
        <v>0.28</v>
      </c>
      <c r="F115" s="37">
        <f t="shared" ref="F115:F117" si="19">1-D115-E115</f>
        <v>0.27</v>
      </c>
      <c r="G115" s="40">
        <v>-0.25</v>
      </c>
      <c r="H115" s="40">
        <f t="shared" si="2"/>
        <v>0.25</v>
      </c>
      <c r="I115" s="35"/>
    </row>
    <row r="116" ht="15.75" customHeight="1">
      <c r="B116" s="40" t="s">
        <v>572</v>
      </c>
      <c r="C116" s="40" t="s">
        <v>561</v>
      </c>
      <c r="D116" s="37">
        <v>0.6</v>
      </c>
      <c r="E116" s="38">
        <v>0.23</v>
      </c>
      <c r="F116" s="37">
        <f t="shared" si="19"/>
        <v>0.17</v>
      </c>
      <c r="G116" s="40">
        <v>-1.0</v>
      </c>
      <c r="H116" s="40">
        <f t="shared" si="2"/>
        <v>1</v>
      </c>
      <c r="I116" s="35"/>
    </row>
    <row r="117" ht="15.75" customHeight="1">
      <c r="B117" s="40" t="s">
        <v>572</v>
      </c>
      <c r="C117" s="40" t="s">
        <v>583</v>
      </c>
      <c r="D117" s="38">
        <v>0.74</v>
      </c>
      <c r="E117" s="38">
        <v>0.17</v>
      </c>
      <c r="F117" s="37">
        <f t="shared" si="19"/>
        <v>0.09</v>
      </c>
      <c r="G117" s="40">
        <v>-1.75</v>
      </c>
      <c r="H117" s="40">
        <f t="shared" si="2"/>
        <v>1.75</v>
      </c>
      <c r="I117" s="35"/>
    </row>
    <row r="118" ht="15.75" customHeight="1">
      <c r="B118" s="40" t="s">
        <v>572</v>
      </c>
      <c r="C118" s="40" t="s">
        <v>595</v>
      </c>
      <c r="D118" s="38">
        <v>0.13</v>
      </c>
      <c r="E118" s="38">
        <v>0.19</v>
      </c>
      <c r="F118" s="38">
        <v>0.68</v>
      </c>
      <c r="G118" s="40">
        <v>1.5</v>
      </c>
      <c r="H118" s="40">
        <f t="shared" si="2"/>
        <v>-1.5</v>
      </c>
      <c r="I118" s="35"/>
    </row>
    <row r="119" ht="15.75" customHeight="1">
      <c r="B119" s="40" t="s">
        <v>572</v>
      </c>
      <c r="C119" s="40" t="s">
        <v>619</v>
      </c>
      <c r="D119" s="38">
        <v>0.23</v>
      </c>
      <c r="E119" s="38">
        <v>0.25</v>
      </c>
      <c r="F119" s="38">
        <v>0.52</v>
      </c>
      <c r="G119" s="40">
        <v>0.5</v>
      </c>
      <c r="H119" s="40">
        <f t="shared" si="2"/>
        <v>-0.5</v>
      </c>
      <c r="I119" s="35"/>
    </row>
    <row r="120" ht="15.75" customHeight="1">
      <c r="B120" s="40" t="s">
        <v>572</v>
      </c>
      <c r="C120" s="40" t="s">
        <v>572</v>
      </c>
      <c r="D120" s="37">
        <v>0.35</v>
      </c>
      <c r="E120" s="37">
        <v>0.3</v>
      </c>
      <c r="F120" s="37">
        <f t="shared" ref="F120:F122" si="20">1-D120-E120</f>
        <v>0.35</v>
      </c>
      <c r="G120" s="40">
        <v>0.0</v>
      </c>
      <c r="H120" s="40">
        <f t="shared" si="2"/>
        <v>0</v>
      </c>
      <c r="I120" s="35"/>
    </row>
    <row r="121" ht="15.75" customHeight="1">
      <c r="B121" s="40" t="s">
        <v>572</v>
      </c>
      <c r="C121" s="40" t="s">
        <v>575</v>
      </c>
      <c r="D121" s="37">
        <v>0.52</v>
      </c>
      <c r="E121" s="38">
        <v>0.25</v>
      </c>
      <c r="F121" s="37">
        <f t="shared" si="20"/>
        <v>0.23</v>
      </c>
      <c r="G121" s="40">
        <v>-0.5</v>
      </c>
      <c r="H121" s="40">
        <f t="shared" si="2"/>
        <v>0.5</v>
      </c>
      <c r="I121" s="35"/>
    </row>
    <row r="122" ht="15.75" customHeight="1">
      <c r="B122" s="40" t="s">
        <v>572</v>
      </c>
      <c r="C122" s="40" t="s">
        <v>576</v>
      </c>
      <c r="D122" s="38">
        <v>0.68</v>
      </c>
      <c r="E122" s="38">
        <v>0.19</v>
      </c>
      <c r="F122" s="37">
        <f t="shared" si="20"/>
        <v>0.13</v>
      </c>
      <c r="G122" s="40">
        <v>-1.5</v>
      </c>
      <c r="H122" s="40">
        <f t="shared" si="2"/>
        <v>1.5</v>
      </c>
      <c r="I122" s="35"/>
    </row>
    <row r="123" ht="15.75" customHeight="1">
      <c r="B123" s="40" t="s">
        <v>559</v>
      </c>
      <c r="C123" s="40" t="s">
        <v>555</v>
      </c>
      <c r="D123" s="38">
        <v>0.11</v>
      </c>
      <c r="E123" s="38">
        <v>0.18</v>
      </c>
      <c r="F123" s="38">
        <v>0.71</v>
      </c>
      <c r="G123" s="40">
        <v>1.5</v>
      </c>
      <c r="H123" s="40">
        <f t="shared" si="2"/>
        <v>-1.5</v>
      </c>
      <c r="I123" s="35"/>
    </row>
    <row r="124" ht="15.75" customHeight="1">
      <c r="B124" s="40" t="s">
        <v>559</v>
      </c>
      <c r="C124" s="40" t="s">
        <v>557</v>
      </c>
      <c r="D124" s="38">
        <v>0.2</v>
      </c>
      <c r="E124" s="38">
        <v>0.24</v>
      </c>
      <c r="F124" s="38">
        <v>0.56</v>
      </c>
      <c r="G124" s="40">
        <v>0.75</v>
      </c>
      <c r="H124" s="40">
        <f t="shared" si="2"/>
        <v>-0.75</v>
      </c>
      <c r="I124" s="35"/>
    </row>
    <row r="125" ht="15.75" customHeight="1">
      <c r="B125" s="40" t="s">
        <v>559</v>
      </c>
      <c r="C125" s="40" t="s">
        <v>554</v>
      </c>
      <c r="D125" s="38">
        <v>0.31</v>
      </c>
      <c r="E125" s="38">
        <v>0.29</v>
      </c>
      <c r="F125" s="37">
        <v>0.4</v>
      </c>
      <c r="G125" s="40">
        <v>0.25</v>
      </c>
      <c r="H125" s="40">
        <f t="shared" si="2"/>
        <v>-0.25</v>
      </c>
      <c r="I125" s="35"/>
    </row>
    <row r="126" ht="15.75" customHeight="1">
      <c r="B126" s="40" t="s">
        <v>559</v>
      </c>
      <c r="C126" s="40" t="s">
        <v>562</v>
      </c>
      <c r="D126" s="37">
        <v>0.48</v>
      </c>
      <c r="E126" s="38">
        <v>0.26</v>
      </c>
      <c r="F126" s="37">
        <f t="shared" ref="F126:F127" si="21">1-D126-E126</f>
        <v>0.26</v>
      </c>
      <c r="G126" s="40">
        <v>-0.5</v>
      </c>
      <c r="H126" s="40">
        <f t="shared" si="2"/>
        <v>0.5</v>
      </c>
      <c r="I126" s="35"/>
    </row>
    <row r="127" ht="15.75" customHeight="1">
      <c r="B127" s="40" t="s">
        <v>559</v>
      </c>
      <c r="C127" s="40" t="s">
        <v>564</v>
      </c>
      <c r="D127" s="38">
        <v>0.65</v>
      </c>
      <c r="E127" s="38">
        <v>0.2</v>
      </c>
      <c r="F127" s="37">
        <f t="shared" si="21"/>
        <v>0.15</v>
      </c>
      <c r="G127" s="40">
        <v>-1.25</v>
      </c>
      <c r="H127" s="40">
        <f t="shared" si="2"/>
        <v>1.25</v>
      </c>
      <c r="I127" s="35"/>
    </row>
    <row r="128" ht="15.75" customHeight="1">
      <c r="B128" s="40" t="s">
        <v>559</v>
      </c>
      <c r="C128" s="40" t="s">
        <v>596</v>
      </c>
      <c r="D128" s="38">
        <v>0.13</v>
      </c>
      <c r="E128" s="38">
        <v>0.19</v>
      </c>
      <c r="F128" s="38">
        <v>0.68</v>
      </c>
      <c r="G128" s="40">
        <v>1.5</v>
      </c>
      <c r="H128" s="40">
        <f t="shared" si="2"/>
        <v>-1.5</v>
      </c>
      <c r="I128" s="35"/>
    </row>
    <row r="129" ht="15.75" customHeight="1">
      <c r="B129" s="40" t="s">
        <v>559</v>
      </c>
      <c r="C129" s="40" t="s">
        <v>566</v>
      </c>
      <c r="D129" s="38">
        <v>0.23</v>
      </c>
      <c r="E129" s="38">
        <v>0.25</v>
      </c>
      <c r="F129" s="38">
        <v>0.52</v>
      </c>
      <c r="G129" s="40">
        <v>0.5</v>
      </c>
      <c r="H129" s="40">
        <f t="shared" si="2"/>
        <v>-0.5</v>
      </c>
      <c r="I129" s="35"/>
    </row>
    <row r="130" ht="15.75" customHeight="1">
      <c r="B130" s="40" t="s">
        <v>559</v>
      </c>
      <c r="C130" s="40" t="s">
        <v>559</v>
      </c>
      <c r="D130" s="37">
        <v>0.35</v>
      </c>
      <c r="E130" s="37">
        <v>0.3</v>
      </c>
      <c r="F130" s="37">
        <f t="shared" ref="F130:F132" si="22">1-D130-E130</f>
        <v>0.35</v>
      </c>
      <c r="G130" s="40">
        <v>0.0</v>
      </c>
      <c r="H130" s="40">
        <f t="shared" si="2"/>
        <v>0</v>
      </c>
      <c r="I130" s="35"/>
    </row>
    <row r="131" ht="15.75" customHeight="1">
      <c r="B131" s="40" t="s">
        <v>559</v>
      </c>
      <c r="C131" s="40" t="s">
        <v>561</v>
      </c>
      <c r="D131" s="37">
        <v>0.52</v>
      </c>
      <c r="E131" s="38">
        <v>0.25</v>
      </c>
      <c r="F131" s="37">
        <f t="shared" si="22"/>
        <v>0.23</v>
      </c>
      <c r="G131" s="40">
        <v>-0.5</v>
      </c>
      <c r="H131" s="40">
        <f t="shared" si="2"/>
        <v>0.5</v>
      </c>
      <c r="I131" s="35"/>
    </row>
    <row r="132" ht="15.75" customHeight="1">
      <c r="B132" s="40" t="s">
        <v>559</v>
      </c>
      <c r="C132" s="40" t="s">
        <v>583</v>
      </c>
      <c r="D132" s="38">
        <v>0.68</v>
      </c>
      <c r="E132" s="38">
        <v>0.19</v>
      </c>
      <c r="F132" s="37">
        <f t="shared" si="22"/>
        <v>0.13</v>
      </c>
      <c r="G132" s="40">
        <v>-1.5</v>
      </c>
      <c r="H132" s="40">
        <f t="shared" si="2"/>
        <v>1.5</v>
      </c>
      <c r="I132" s="35"/>
    </row>
    <row r="133" ht="15.75" customHeight="1">
      <c r="B133" s="40" t="s">
        <v>559</v>
      </c>
      <c r="C133" s="40" t="s">
        <v>595</v>
      </c>
      <c r="D133" s="38">
        <v>0.09</v>
      </c>
      <c r="E133" s="38">
        <v>0.17</v>
      </c>
      <c r="F133" s="38">
        <v>0.74</v>
      </c>
      <c r="G133" s="40">
        <v>1.75</v>
      </c>
      <c r="H133" s="40">
        <f t="shared" si="2"/>
        <v>-1.75</v>
      </c>
      <c r="I133" s="35"/>
    </row>
    <row r="134" ht="15.75" customHeight="1">
      <c r="B134" s="40" t="s">
        <v>559</v>
      </c>
      <c r="C134" s="40" t="s">
        <v>619</v>
      </c>
      <c r="D134" s="38">
        <v>0.17</v>
      </c>
      <c r="E134" s="38">
        <v>0.23</v>
      </c>
      <c r="F134" s="38">
        <v>0.6</v>
      </c>
      <c r="G134" s="40">
        <v>1.0</v>
      </c>
      <c r="H134" s="40">
        <f t="shared" si="2"/>
        <v>-1</v>
      </c>
      <c r="I134" s="35"/>
    </row>
    <row r="135" ht="15.75" customHeight="1">
      <c r="B135" s="40" t="s">
        <v>559</v>
      </c>
      <c r="C135" s="40" t="s">
        <v>572</v>
      </c>
      <c r="D135" s="38">
        <v>0.27</v>
      </c>
      <c r="E135" s="38">
        <v>0.28</v>
      </c>
      <c r="F135" s="38">
        <v>0.45</v>
      </c>
      <c r="G135" s="40">
        <v>0.25</v>
      </c>
      <c r="H135" s="40">
        <f t="shared" si="2"/>
        <v>-0.25</v>
      </c>
      <c r="I135" s="35"/>
    </row>
    <row r="136" ht="15.75" customHeight="1">
      <c r="B136" s="40" t="s">
        <v>559</v>
      </c>
      <c r="C136" s="40" t="s">
        <v>575</v>
      </c>
      <c r="D136" s="37">
        <v>0.42</v>
      </c>
      <c r="E136" s="37">
        <v>0.27</v>
      </c>
      <c r="F136" s="37">
        <f t="shared" ref="F136:F137" si="23">1-D136-E136</f>
        <v>0.31</v>
      </c>
      <c r="G136" s="40">
        <v>-0.25</v>
      </c>
      <c r="H136" s="40">
        <f t="shared" si="2"/>
        <v>0.25</v>
      </c>
      <c r="I136" s="35"/>
    </row>
    <row r="137" ht="15.75" customHeight="1">
      <c r="B137" s="40" t="s">
        <v>559</v>
      </c>
      <c r="C137" s="40" t="s">
        <v>576</v>
      </c>
      <c r="D137" s="37">
        <v>0.62</v>
      </c>
      <c r="E137" s="38">
        <v>0.21</v>
      </c>
      <c r="F137" s="37">
        <f t="shared" si="23"/>
        <v>0.17</v>
      </c>
      <c r="G137" s="40">
        <v>-1.0</v>
      </c>
      <c r="H137" s="40">
        <f t="shared" si="2"/>
        <v>1</v>
      </c>
      <c r="I137" s="35"/>
    </row>
    <row r="138" ht="15.75" customHeight="1">
      <c r="B138" s="40" t="s">
        <v>562</v>
      </c>
      <c r="C138" s="40" t="s">
        <v>555</v>
      </c>
      <c r="D138" s="38">
        <v>0.07</v>
      </c>
      <c r="E138" s="38">
        <v>0.13</v>
      </c>
      <c r="F138" s="38">
        <v>0.8</v>
      </c>
      <c r="G138" s="40">
        <v>2.0</v>
      </c>
      <c r="H138" s="40">
        <f t="shared" si="2"/>
        <v>-2</v>
      </c>
      <c r="I138" s="35"/>
    </row>
    <row r="139" ht="15.75" customHeight="1">
      <c r="B139" s="40" t="s">
        <v>562</v>
      </c>
      <c r="C139" s="40" t="s">
        <v>557</v>
      </c>
      <c r="D139" s="38">
        <v>0.13</v>
      </c>
      <c r="E139" s="38">
        <v>0.19</v>
      </c>
      <c r="F139" s="38">
        <v>0.68</v>
      </c>
      <c r="G139" s="40">
        <v>1.5</v>
      </c>
      <c r="H139" s="40">
        <f t="shared" si="2"/>
        <v>-1.5</v>
      </c>
      <c r="I139" s="35"/>
    </row>
    <row r="140" ht="15.75" customHeight="1">
      <c r="B140" s="40" t="s">
        <v>562</v>
      </c>
      <c r="C140" s="40" t="s">
        <v>554</v>
      </c>
      <c r="D140" s="38">
        <v>0.23</v>
      </c>
      <c r="E140" s="38">
        <v>0.25</v>
      </c>
      <c r="F140" s="38">
        <v>0.52</v>
      </c>
      <c r="G140" s="40">
        <v>0.5</v>
      </c>
      <c r="H140" s="40">
        <f t="shared" si="2"/>
        <v>-0.5</v>
      </c>
      <c r="I140" s="35"/>
    </row>
    <row r="141" ht="15.75" customHeight="1">
      <c r="B141" s="40" t="s">
        <v>562</v>
      </c>
      <c r="C141" s="40" t="s">
        <v>562</v>
      </c>
      <c r="D141" s="37">
        <v>0.35</v>
      </c>
      <c r="E141" s="37">
        <v>0.3</v>
      </c>
      <c r="F141" s="37">
        <f t="shared" ref="F141:F142" si="24">1-D141-E141</f>
        <v>0.35</v>
      </c>
      <c r="G141" s="40">
        <v>0.0</v>
      </c>
      <c r="H141" s="40">
        <f t="shared" si="2"/>
        <v>0</v>
      </c>
      <c r="I141" s="35"/>
    </row>
    <row r="142" ht="15.75" customHeight="1">
      <c r="B142" s="40" t="s">
        <v>562</v>
      </c>
      <c r="C142" s="40" t="s">
        <v>564</v>
      </c>
      <c r="D142" s="37">
        <v>0.52</v>
      </c>
      <c r="E142" s="38">
        <v>0.25</v>
      </c>
      <c r="F142" s="37">
        <f t="shared" si="24"/>
        <v>0.23</v>
      </c>
      <c r="G142" s="40">
        <v>-0.5</v>
      </c>
      <c r="H142" s="40">
        <f t="shared" si="2"/>
        <v>0.5</v>
      </c>
      <c r="I142" s="35"/>
    </row>
    <row r="143" ht="15.75" customHeight="1">
      <c r="B143" s="40" t="s">
        <v>562</v>
      </c>
      <c r="C143" s="40" t="s">
        <v>596</v>
      </c>
      <c r="D143" s="38">
        <v>0.08</v>
      </c>
      <c r="E143" s="38">
        <v>0.14</v>
      </c>
      <c r="F143" s="38">
        <v>0.78</v>
      </c>
      <c r="G143" s="40">
        <v>2.0</v>
      </c>
      <c r="H143" s="40">
        <f t="shared" si="2"/>
        <v>-2</v>
      </c>
      <c r="I143" s="35"/>
    </row>
    <row r="144" ht="15.75" customHeight="1">
      <c r="B144" s="40" t="s">
        <v>562</v>
      </c>
      <c r="C144" s="40" t="s">
        <v>566</v>
      </c>
      <c r="D144" s="38">
        <v>0.15</v>
      </c>
      <c r="E144" s="38">
        <v>0.2</v>
      </c>
      <c r="F144" s="38">
        <v>0.65</v>
      </c>
      <c r="G144" s="40">
        <v>1.25</v>
      </c>
      <c r="H144" s="40">
        <f t="shared" si="2"/>
        <v>-1.25</v>
      </c>
      <c r="I144" s="35"/>
    </row>
    <row r="145" ht="15.75" customHeight="1">
      <c r="B145" s="40" t="s">
        <v>562</v>
      </c>
      <c r="C145" s="40" t="s">
        <v>559</v>
      </c>
      <c r="D145" s="38">
        <v>0.26</v>
      </c>
      <c r="E145" s="38">
        <v>0.26</v>
      </c>
      <c r="F145" s="38">
        <v>0.48</v>
      </c>
      <c r="G145" s="40">
        <v>0.5</v>
      </c>
      <c r="H145" s="40">
        <f t="shared" si="2"/>
        <v>-0.5</v>
      </c>
      <c r="I145" s="35"/>
    </row>
    <row r="146" ht="15.75" customHeight="1">
      <c r="B146" s="40" t="s">
        <v>562</v>
      </c>
      <c r="C146" s="40" t="s">
        <v>561</v>
      </c>
      <c r="D146" s="37">
        <v>0.4</v>
      </c>
      <c r="E146" s="38">
        <v>0.29</v>
      </c>
      <c r="F146" s="37">
        <f t="shared" ref="F146:F147" si="25">1-D146-E146</f>
        <v>0.31</v>
      </c>
      <c r="G146" s="40">
        <v>-0.25</v>
      </c>
      <c r="H146" s="40">
        <f t="shared" si="2"/>
        <v>0.25</v>
      </c>
      <c r="I146" s="35"/>
    </row>
    <row r="147" ht="15.75" customHeight="1">
      <c r="B147" s="40" t="s">
        <v>562</v>
      </c>
      <c r="C147" s="40" t="s">
        <v>583</v>
      </c>
      <c r="D147" s="37">
        <v>0.56</v>
      </c>
      <c r="E147" s="38">
        <v>0.24</v>
      </c>
      <c r="F147" s="37">
        <f t="shared" si="25"/>
        <v>0.2</v>
      </c>
      <c r="G147" s="40">
        <v>-0.75</v>
      </c>
      <c r="H147" s="40">
        <f t="shared" si="2"/>
        <v>0.75</v>
      </c>
      <c r="I147" s="35"/>
    </row>
    <row r="148" ht="15.75" customHeight="1">
      <c r="B148" s="40" t="s">
        <v>562</v>
      </c>
      <c r="C148" s="40" t="s">
        <v>595</v>
      </c>
      <c r="D148" s="38">
        <v>0.06</v>
      </c>
      <c r="E148" s="38">
        <v>0.12</v>
      </c>
      <c r="F148" s="38">
        <v>0.82</v>
      </c>
      <c r="G148" s="40">
        <v>2.25</v>
      </c>
      <c r="H148" s="40">
        <f t="shared" si="2"/>
        <v>-2.25</v>
      </c>
      <c r="I148" s="35"/>
    </row>
    <row r="149" ht="15.75" customHeight="1">
      <c r="B149" s="40" t="s">
        <v>562</v>
      </c>
      <c r="C149" s="40" t="s">
        <v>619</v>
      </c>
      <c r="D149" s="38">
        <v>0.11</v>
      </c>
      <c r="E149" s="38">
        <v>0.18</v>
      </c>
      <c r="F149" s="38">
        <v>0.71</v>
      </c>
      <c r="G149" s="40">
        <v>1.5</v>
      </c>
      <c r="H149" s="40">
        <f t="shared" si="2"/>
        <v>-1.5</v>
      </c>
      <c r="I149" s="35"/>
    </row>
    <row r="150" ht="15.75" customHeight="1">
      <c r="B150" s="40" t="s">
        <v>562</v>
      </c>
      <c r="C150" s="40" t="s">
        <v>572</v>
      </c>
      <c r="D150" s="38">
        <v>0.2</v>
      </c>
      <c r="E150" s="38">
        <v>0.24</v>
      </c>
      <c r="F150" s="38">
        <v>0.56</v>
      </c>
      <c r="G150" s="40">
        <v>0.75</v>
      </c>
      <c r="H150" s="40">
        <f t="shared" si="2"/>
        <v>-0.75</v>
      </c>
      <c r="I150" s="35"/>
    </row>
    <row r="151" ht="15.75" customHeight="1">
      <c r="B151" s="40" t="s">
        <v>562</v>
      </c>
      <c r="C151" s="40" t="s">
        <v>575</v>
      </c>
      <c r="D151" s="38">
        <v>0.31</v>
      </c>
      <c r="E151" s="38">
        <v>0.29</v>
      </c>
      <c r="F151" s="37">
        <v>0.4</v>
      </c>
      <c r="G151" s="40">
        <v>0.25</v>
      </c>
      <c r="H151" s="40">
        <f t="shared" si="2"/>
        <v>-0.25</v>
      </c>
      <c r="I151" s="35"/>
    </row>
    <row r="152" ht="15.75" customHeight="1">
      <c r="B152" s="40" t="s">
        <v>562</v>
      </c>
      <c r="C152" s="40" t="s">
        <v>576</v>
      </c>
      <c r="D152" s="37">
        <v>0.48</v>
      </c>
      <c r="E152" s="38">
        <v>0.26</v>
      </c>
      <c r="F152" s="37">
        <f>1-D152-E152</f>
        <v>0.26</v>
      </c>
      <c r="G152" s="40">
        <v>-0.5</v>
      </c>
      <c r="H152" s="40">
        <f t="shared" si="2"/>
        <v>0.5</v>
      </c>
      <c r="I152" s="35"/>
    </row>
    <row r="153" ht="15.75" customHeight="1">
      <c r="B153" s="40" t="s">
        <v>575</v>
      </c>
      <c r="C153" s="40" t="s">
        <v>555</v>
      </c>
      <c r="D153" s="38">
        <v>0.08</v>
      </c>
      <c r="E153" s="38">
        <v>0.14</v>
      </c>
      <c r="F153" s="38">
        <v>0.78</v>
      </c>
      <c r="G153" s="40">
        <v>2.0</v>
      </c>
      <c r="H153" s="40">
        <f t="shared" si="2"/>
        <v>-2</v>
      </c>
      <c r="I153" s="35"/>
    </row>
    <row r="154" ht="15.75" customHeight="1">
      <c r="B154" s="40" t="s">
        <v>575</v>
      </c>
      <c r="C154" s="40" t="s">
        <v>557</v>
      </c>
      <c r="D154" s="38">
        <v>0.15</v>
      </c>
      <c r="E154" s="38">
        <v>0.2</v>
      </c>
      <c r="F154" s="38">
        <v>0.65</v>
      </c>
      <c r="G154" s="40">
        <v>1.25</v>
      </c>
      <c r="H154" s="40">
        <f t="shared" si="2"/>
        <v>-1.25</v>
      </c>
      <c r="I154" s="35"/>
    </row>
    <row r="155" ht="15.75" customHeight="1">
      <c r="B155" s="40" t="s">
        <v>575</v>
      </c>
      <c r="C155" s="40" t="s">
        <v>554</v>
      </c>
      <c r="D155" s="38">
        <v>0.26</v>
      </c>
      <c r="E155" s="38">
        <v>0.26</v>
      </c>
      <c r="F155" s="38">
        <v>0.48</v>
      </c>
      <c r="G155" s="40">
        <v>0.5</v>
      </c>
      <c r="H155" s="40">
        <f t="shared" si="2"/>
        <v>-0.5</v>
      </c>
      <c r="I155" s="35"/>
    </row>
    <row r="156" ht="15.75" customHeight="1">
      <c r="B156" s="40" t="s">
        <v>575</v>
      </c>
      <c r="C156" s="40" t="s">
        <v>562</v>
      </c>
      <c r="D156" s="37">
        <v>0.4</v>
      </c>
      <c r="E156" s="38">
        <v>0.29</v>
      </c>
      <c r="F156" s="37">
        <f t="shared" ref="F156:F157" si="26">1-D156-E156</f>
        <v>0.31</v>
      </c>
      <c r="G156" s="40">
        <v>-0.25</v>
      </c>
      <c r="H156" s="40">
        <f t="shared" si="2"/>
        <v>0.25</v>
      </c>
      <c r="I156" s="35"/>
    </row>
    <row r="157" ht="15.75" customHeight="1">
      <c r="B157" s="40" t="s">
        <v>575</v>
      </c>
      <c r="C157" s="40" t="s">
        <v>564</v>
      </c>
      <c r="D157" s="37">
        <v>0.56</v>
      </c>
      <c r="E157" s="38">
        <v>0.24</v>
      </c>
      <c r="F157" s="37">
        <f t="shared" si="26"/>
        <v>0.2</v>
      </c>
      <c r="G157" s="40">
        <v>-0.75</v>
      </c>
      <c r="H157" s="40">
        <f t="shared" si="2"/>
        <v>0.75</v>
      </c>
      <c r="I157" s="35"/>
    </row>
    <row r="158" ht="15.75" customHeight="1">
      <c r="B158" s="40" t="s">
        <v>575</v>
      </c>
      <c r="C158" s="40" t="s">
        <v>596</v>
      </c>
      <c r="D158" s="38">
        <v>0.09</v>
      </c>
      <c r="E158" s="38">
        <v>0.15</v>
      </c>
      <c r="F158" s="38">
        <v>0.76</v>
      </c>
      <c r="G158" s="40">
        <v>1.75</v>
      </c>
      <c r="H158" s="40">
        <f t="shared" si="2"/>
        <v>-1.75</v>
      </c>
      <c r="I158" s="35"/>
    </row>
    <row r="159" ht="15.75" customHeight="1">
      <c r="B159" s="40" t="s">
        <v>575</v>
      </c>
      <c r="C159" s="40" t="s">
        <v>566</v>
      </c>
      <c r="D159" s="38">
        <v>0.17</v>
      </c>
      <c r="E159" s="38">
        <v>0.21</v>
      </c>
      <c r="F159" s="38">
        <v>0.62</v>
      </c>
      <c r="G159" s="40">
        <v>1.0</v>
      </c>
      <c r="H159" s="40">
        <f t="shared" si="2"/>
        <v>-1</v>
      </c>
      <c r="I159" s="35"/>
    </row>
    <row r="160" ht="15.75" customHeight="1">
      <c r="B160" s="40" t="s">
        <v>575</v>
      </c>
      <c r="C160" s="40" t="s">
        <v>559</v>
      </c>
      <c r="D160" s="38">
        <v>0.31</v>
      </c>
      <c r="E160" s="38">
        <v>0.27</v>
      </c>
      <c r="F160" s="38">
        <v>0.42</v>
      </c>
      <c r="G160" s="40">
        <v>0.25</v>
      </c>
      <c r="H160" s="40">
        <f t="shared" si="2"/>
        <v>-0.25</v>
      </c>
      <c r="I160" s="35"/>
    </row>
    <row r="161" ht="15.75" customHeight="1">
      <c r="B161" s="40" t="s">
        <v>575</v>
      </c>
      <c r="C161" s="40" t="s">
        <v>561</v>
      </c>
      <c r="D161" s="37">
        <v>0.45</v>
      </c>
      <c r="E161" s="38">
        <v>0.28</v>
      </c>
      <c r="F161" s="37">
        <f t="shared" ref="F161:F162" si="27">1-D161-E161</f>
        <v>0.27</v>
      </c>
      <c r="G161" s="40">
        <v>-0.25</v>
      </c>
      <c r="H161" s="40">
        <f t="shared" si="2"/>
        <v>0.25</v>
      </c>
      <c r="I161" s="35"/>
    </row>
    <row r="162" ht="15.75" customHeight="1">
      <c r="B162" s="40" t="s">
        <v>575</v>
      </c>
      <c r="C162" s="40" t="s">
        <v>583</v>
      </c>
      <c r="D162" s="37">
        <v>0.6</v>
      </c>
      <c r="E162" s="38">
        <v>0.23</v>
      </c>
      <c r="F162" s="37">
        <f t="shared" si="27"/>
        <v>0.17</v>
      </c>
      <c r="G162" s="40">
        <v>-1.0</v>
      </c>
      <c r="H162" s="40">
        <f t="shared" si="2"/>
        <v>1</v>
      </c>
      <c r="I162" s="35"/>
    </row>
    <row r="163" ht="15.75" customHeight="1">
      <c r="B163" s="40" t="s">
        <v>575</v>
      </c>
      <c r="C163" s="40" t="s">
        <v>595</v>
      </c>
      <c r="D163" s="38">
        <v>0.07</v>
      </c>
      <c r="E163" s="38">
        <v>0.13</v>
      </c>
      <c r="F163" s="38">
        <v>0.8</v>
      </c>
      <c r="G163" s="40">
        <v>2.0</v>
      </c>
      <c r="H163" s="40">
        <f t="shared" si="2"/>
        <v>-2</v>
      </c>
      <c r="I163" s="35"/>
    </row>
    <row r="164" ht="15.75" customHeight="1">
      <c r="B164" s="40" t="s">
        <v>575</v>
      </c>
      <c r="C164" s="40" t="s">
        <v>619</v>
      </c>
      <c r="D164" s="38">
        <v>0.13</v>
      </c>
      <c r="E164" s="38">
        <v>0.19</v>
      </c>
      <c r="F164" s="38">
        <v>0.68</v>
      </c>
      <c r="G164" s="40">
        <v>1.5</v>
      </c>
      <c r="H164" s="40">
        <f t="shared" si="2"/>
        <v>-1.5</v>
      </c>
      <c r="I164" s="35"/>
    </row>
    <row r="165" ht="15.75" customHeight="1">
      <c r="B165" s="40" t="s">
        <v>575</v>
      </c>
      <c r="C165" s="40" t="s">
        <v>572</v>
      </c>
      <c r="D165" s="38">
        <v>0.23</v>
      </c>
      <c r="E165" s="38">
        <v>0.25</v>
      </c>
      <c r="F165" s="38">
        <v>0.52</v>
      </c>
      <c r="G165" s="40">
        <v>0.5</v>
      </c>
      <c r="H165" s="40">
        <f t="shared" si="2"/>
        <v>-0.5</v>
      </c>
      <c r="I165" s="35"/>
    </row>
    <row r="166" ht="15.75" customHeight="1">
      <c r="B166" s="40" t="s">
        <v>575</v>
      </c>
      <c r="C166" s="40" t="s">
        <v>575</v>
      </c>
      <c r="D166" s="37">
        <v>0.35</v>
      </c>
      <c r="E166" s="37">
        <v>0.3</v>
      </c>
      <c r="F166" s="37">
        <f t="shared" ref="F166:F167" si="28">1-D166-E166</f>
        <v>0.35</v>
      </c>
      <c r="G166" s="40">
        <v>0.0</v>
      </c>
      <c r="H166" s="40">
        <f t="shared" si="2"/>
        <v>0</v>
      </c>
      <c r="I166" s="35"/>
    </row>
    <row r="167" ht="15.75" customHeight="1">
      <c r="B167" s="40" t="s">
        <v>575</v>
      </c>
      <c r="C167" s="40" t="s">
        <v>576</v>
      </c>
      <c r="D167" s="37">
        <v>0.52</v>
      </c>
      <c r="E167" s="38">
        <v>0.25</v>
      </c>
      <c r="F167" s="37">
        <f t="shared" si="28"/>
        <v>0.23</v>
      </c>
      <c r="G167" s="40">
        <v>-0.5</v>
      </c>
      <c r="H167" s="40">
        <f t="shared" si="2"/>
        <v>0.5</v>
      </c>
      <c r="I167" s="35"/>
    </row>
    <row r="168" ht="15.75" customHeight="1">
      <c r="B168" s="40" t="s">
        <v>561</v>
      </c>
      <c r="C168" s="40" t="s">
        <v>555</v>
      </c>
      <c r="D168" s="38">
        <v>0.06</v>
      </c>
      <c r="E168" s="38">
        <v>0.12</v>
      </c>
      <c r="F168" s="38">
        <v>0.82</v>
      </c>
      <c r="G168" s="40">
        <v>2.25</v>
      </c>
      <c r="H168" s="40">
        <f t="shared" si="2"/>
        <v>-2.25</v>
      </c>
      <c r="I168" s="35"/>
    </row>
    <row r="169" ht="15.75" customHeight="1">
      <c r="B169" s="40" t="s">
        <v>561</v>
      </c>
      <c r="C169" s="40" t="s">
        <v>557</v>
      </c>
      <c r="D169" s="38">
        <v>0.11</v>
      </c>
      <c r="E169" s="38">
        <v>0.18</v>
      </c>
      <c r="F169" s="38">
        <v>0.71</v>
      </c>
      <c r="G169" s="40">
        <v>1.5</v>
      </c>
      <c r="H169" s="40">
        <f t="shared" si="2"/>
        <v>-1.5</v>
      </c>
      <c r="I169" s="35"/>
    </row>
    <row r="170" ht="15.75" customHeight="1">
      <c r="B170" s="40" t="s">
        <v>561</v>
      </c>
      <c r="C170" s="40" t="s">
        <v>554</v>
      </c>
      <c r="D170" s="38">
        <v>0.2</v>
      </c>
      <c r="E170" s="38">
        <v>0.24</v>
      </c>
      <c r="F170" s="38">
        <v>0.56</v>
      </c>
      <c r="G170" s="40">
        <v>0.75</v>
      </c>
      <c r="H170" s="40">
        <f t="shared" si="2"/>
        <v>-0.75</v>
      </c>
      <c r="I170" s="35"/>
    </row>
    <row r="171" ht="15.75" customHeight="1">
      <c r="B171" s="40" t="s">
        <v>561</v>
      </c>
      <c r="C171" s="40" t="s">
        <v>562</v>
      </c>
      <c r="D171" s="38">
        <v>0.31</v>
      </c>
      <c r="E171" s="38">
        <v>0.29</v>
      </c>
      <c r="F171" s="37">
        <v>0.4</v>
      </c>
      <c r="G171" s="40">
        <v>0.25</v>
      </c>
      <c r="H171" s="40">
        <f t="shared" si="2"/>
        <v>-0.25</v>
      </c>
      <c r="I171" s="35"/>
    </row>
    <row r="172" ht="15.75" customHeight="1">
      <c r="B172" s="40" t="s">
        <v>561</v>
      </c>
      <c r="C172" s="40" t="s">
        <v>564</v>
      </c>
      <c r="D172" s="37">
        <v>0.48</v>
      </c>
      <c r="E172" s="38">
        <v>0.26</v>
      </c>
      <c r="F172" s="37">
        <f>1-D172-E172</f>
        <v>0.26</v>
      </c>
      <c r="G172" s="40">
        <v>-0.5</v>
      </c>
      <c r="H172" s="40">
        <f t="shared" si="2"/>
        <v>0.5</v>
      </c>
      <c r="I172" s="35"/>
    </row>
    <row r="173" ht="15.75" customHeight="1">
      <c r="B173" s="40" t="s">
        <v>561</v>
      </c>
      <c r="C173" s="40" t="s">
        <v>596</v>
      </c>
      <c r="D173" s="38">
        <v>0.07</v>
      </c>
      <c r="E173" s="38">
        <v>0.13</v>
      </c>
      <c r="F173" s="38">
        <v>0.8</v>
      </c>
      <c r="G173" s="40">
        <v>2.0</v>
      </c>
      <c r="H173" s="40">
        <f t="shared" si="2"/>
        <v>-2</v>
      </c>
      <c r="I173" s="35"/>
    </row>
    <row r="174" ht="15.75" customHeight="1">
      <c r="B174" s="40" t="s">
        <v>561</v>
      </c>
      <c r="C174" s="40" t="s">
        <v>566</v>
      </c>
      <c r="D174" s="38">
        <v>0.13</v>
      </c>
      <c r="E174" s="38">
        <v>0.19</v>
      </c>
      <c r="F174" s="38">
        <v>0.68</v>
      </c>
      <c r="G174" s="40">
        <v>1.5</v>
      </c>
      <c r="H174" s="40">
        <f t="shared" si="2"/>
        <v>-1.5</v>
      </c>
      <c r="I174" s="35"/>
    </row>
    <row r="175" ht="15.75" customHeight="1">
      <c r="B175" s="40" t="s">
        <v>561</v>
      </c>
      <c r="C175" s="40" t="s">
        <v>559</v>
      </c>
      <c r="D175" s="38">
        <v>0.23</v>
      </c>
      <c r="E175" s="38">
        <v>0.25</v>
      </c>
      <c r="F175" s="38">
        <v>0.52</v>
      </c>
      <c r="G175" s="40">
        <v>0.5</v>
      </c>
      <c r="H175" s="40">
        <f t="shared" si="2"/>
        <v>-0.5</v>
      </c>
      <c r="I175" s="35"/>
    </row>
    <row r="176" ht="15.75" customHeight="1">
      <c r="B176" s="40" t="s">
        <v>561</v>
      </c>
      <c r="C176" s="40" t="s">
        <v>561</v>
      </c>
      <c r="D176" s="37">
        <v>0.35</v>
      </c>
      <c r="E176" s="37">
        <v>0.3</v>
      </c>
      <c r="F176" s="37">
        <f t="shared" ref="F176:F177" si="29">1-D176-E176</f>
        <v>0.35</v>
      </c>
      <c r="G176" s="40">
        <v>0.0</v>
      </c>
      <c r="H176" s="40">
        <f t="shared" si="2"/>
        <v>0</v>
      </c>
      <c r="I176" s="35"/>
    </row>
    <row r="177" ht="15.75" customHeight="1">
      <c r="B177" s="40" t="s">
        <v>561</v>
      </c>
      <c r="C177" s="40" t="s">
        <v>583</v>
      </c>
      <c r="D177" s="37">
        <v>0.52</v>
      </c>
      <c r="E177" s="38">
        <v>0.25</v>
      </c>
      <c r="F177" s="37">
        <f t="shared" si="29"/>
        <v>0.23</v>
      </c>
      <c r="G177" s="40">
        <v>-0.5</v>
      </c>
      <c r="H177" s="40">
        <f t="shared" si="2"/>
        <v>0.5</v>
      </c>
      <c r="I177" s="35"/>
    </row>
    <row r="178" ht="15.75" customHeight="1">
      <c r="B178" s="40" t="s">
        <v>561</v>
      </c>
      <c r="C178" s="40" t="s">
        <v>595</v>
      </c>
      <c r="D178" s="38">
        <v>0.05</v>
      </c>
      <c r="E178" s="38">
        <v>0.11</v>
      </c>
      <c r="F178" s="38">
        <v>0.84</v>
      </c>
      <c r="G178" s="40">
        <v>2.5</v>
      </c>
      <c r="H178" s="40">
        <f t="shared" si="2"/>
        <v>-2.5</v>
      </c>
      <c r="I178" s="35"/>
    </row>
    <row r="179" ht="15.75" customHeight="1">
      <c r="B179" s="40" t="s">
        <v>561</v>
      </c>
      <c r="C179" s="40" t="s">
        <v>619</v>
      </c>
      <c r="D179" s="38">
        <v>0.09</v>
      </c>
      <c r="E179" s="38">
        <v>0.17</v>
      </c>
      <c r="F179" s="38">
        <v>0.74</v>
      </c>
      <c r="G179" s="40">
        <v>1.75</v>
      </c>
      <c r="H179" s="40">
        <f t="shared" si="2"/>
        <v>-1.75</v>
      </c>
      <c r="I179" s="35"/>
    </row>
    <row r="180" ht="15.75" customHeight="1">
      <c r="B180" s="40" t="s">
        <v>561</v>
      </c>
      <c r="C180" s="40" t="s">
        <v>572</v>
      </c>
      <c r="D180" s="38">
        <v>0.17</v>
      </c>
      <c r="E180" s="38">
        <v>0.23</v>
      </c>
      <c r="F180" s="38">
        <v>0.6</v>
      </c>
      <c r="G180" s="40">
        <v>1.0</v>
      </c>
      <c r="H180" s="40">
        <f t="shared" si="2"/>
        <v>-1</v>
      </c>
      <c r="I180" s="35"/>
    </row>
    <row r="181" ht="15.75" customHeight="1">
      <c r="B181" s="40" t="s">
        <v>561</v>
      </c>
      <c r="C181" s="40" t="s">
        <v>575</v>
      </c>
      <c r="D181" s="38">
        <v>0.27</v>
      </c>
      <c r="E181" s="38">
        <v>0.28</v>
      </c>
      <c r="F181" s="38">
        <v>0.45</v>
      </c>
      <c r="G181" s="40">
        <v>0.25</v>
      </c>
      <c r="H181" s="40">
        <f t="shared" si="2"/>
        <v>-0.25</v>
      </c>
      <c r="I181" s="35"/>
    </row>
    <row r="182" ht="15.75" customHeight="1">
      <c r="B182" s="40" t="s">
        <v>561</v>
      </c>
      <c r="C182" s="40" t="s">
        <v>576</v>
      </c>
      <c r="D182" s="37">
        <v>0.42</v>
      </c>
      <c r="E182" s="37">
        <v>0.27</v>
      </c>
      <c r="F182" s="37">
        <f>1-D182-E182</f>
        <v>0.31</v>
      </c>
      <c r="G182" s="40">
        <v>-0.25</v>
      </c>
      <c r="H182" s="40">
        <f t="shared" si="2"/>
        <v>0.25</v>
      </c>
      <c r="I182" s="35"/>
    </row>
    <row r="183" ht="15.75" customHeight="1">
      <c r="B183" s="40" t="s">
        <v>564</v>
      </c>
      <c r="C183" s="40" t="s">
        <v>555</v>
      </c>
      <c r="D183" s="38">
        <v>0.04</v>
      </c>
      <c r="E183" s="38">
        <v>0.07</v>
      </c>
      <c r="F183" s="38">
        <v>0.89</v>
      </c>
      <c r="G183" s="40">
        <v>2.75</v>
      </c>
      <c r="H183" s="40">
        <f t="shared" si="2"/>
        <v>-2.75</v>
      </c>
      <c r="I183" s="35"/>
    </row>
    <row r="184" ht="15.75" customHeight="1">
      <c r="B184" s="40" t="s">
        <v>564</v>
      </c>
      <c r="C184" s="40" t="s">
        <v>557</v>
      </c>
      <c r="D184" s="38">
        <v>0.07</v>
      </c>
      <c r="E184" s="38">
        <v>0.13</v>
      </c>
      <c r="F184" s="38">
        <v>0.8</v>
      </c>
      <c r="G184" s="40">
        <v>2.0</v>
      </c>
      <c r="H184" s="40">
        <f t="shared" si="2"/>
        <v>-2</v>
      </c>
      <c r="I184" s="35"/>
    </row>
    <row r="185" ht="15.75" customHeight="1">
      <c r="B185" s="40" t="s">
        <v>564</v>
      </c>
      <c r="C185" s="40" t="s">
        <v>554</v>
      </c>
      <c r="D185" s="38">
        <v>0.13</v>
      </c>
      <c r="E185" s="38">
        <v>0.19</v>
      </c>
      <c r="F185" s="38">
        <v>0.68</v>
      </c>
      <c r="G185" s="40">
        <v>1.5</v>
      </c>
      <c r="H185" s="40">
        <f t="shared" si="2"/>
        <v>-1.5</v>
      </c>
      <c r="I185" s="35"/>
    </row>
    <row r="186" ht="15.75" customHeight="1">
      <c r="B186" s="40" t="s">
        <v>564</v>
      </c>
      <c r="C186" s="40" t="s">
        <v>562</v>
      </c>
      <c r="D186" s="38">
        <v>0.23</v>
      </c>
      <c r="E186" s="38">
        <v>0.25</v>
      </c>
      <c r="F186" s="38">
        <v>0.52</v>
      </c>
      <c r="G186" s="40">
        <v>0.5</v>
      </c>
      <c r="H186" s="40">
        <f t="shared" si="2"/>
        <v>-0.5</v>
      </c>
      <c r="I186" s="35"/>
    </row>
    <row r="187" ht="15.75" customHeight="1">
      <c r="B187" s="40" t="s">
        <v>564</v>
      </c>
      <c r="C187" s="40" t="s">
        <v>564</v>
      </c>
      <c r="D187" s="37">
        <v>0.35</v>
      </c>
      <c r="E187" s="37">
        <v>0.3</v>
      </c>
      <c r="F187" s="37">
        <f>1-D187-E187</f>
        <v>0.35</v>
      </c>
      <c r="G187" s="40">
        <v>0.0</v>
      </c>
      <c r="H187" s="40">
        <f t="shared" si="2"/>
        <v>0</v>
      </c>
      <c r="I187" s="35"/>
    </row>
    <row r="188" ht="15.75" customHeight="1">
      <c r="B188" s="40" t="s">
        <v>564</v>
      </c>
      <c r="C188" s="40" t="s">
        <v>596</v>
      </c>
      <c r="D188" s="38">
        <v>0.05</v>
      </c>
      <c r="E188" s="38">
        <v>0.08</v>
      </c>
      <c r="F188" s="38">
        <v>0.87</v>
      </c>
      <c r="G188" s="40">
        <v>2.75</v>
      </c>
      <c r="H188" s="40">
        <f t="shared" si="2"/>
        <v>-2.75</v>
      </c>
      <c r="I188" s="35"/>
    </row>
    <row r="189" ht="15.75" customHeight="1">
      <c r="B189" s="40" t="s">
        <v>564</v>
      </c>
      <c r="C189" s="40" t="s">
        <v>566</v>
      </c>
      <c r="D189" s="38">
        <v>0.08</v>
      </c>
      <c r="E189" s="38">
        <v>0.14</v>
      </c>
      <c r="F189" s="38">
        <v>0.78</v>
      </c>
      <c r="G189" s="40">
        <v>2.0</v>
      </c>
      <c r="H189" s="40">
        <f t="shared" si="2"/>
        <v>-2</v>
      </c>
      <c r="I189" s="35"/>
    </row>
    <row r="190" ht="15.75" customHeight="1">
      <c r="B190" s="40" t="s">
        <v>564</v>
      </c>
      <c r="C190" s="40" t="s">
        <v>559</v>
      </c>
      <c r="D190" s="38">
        <v>0.15</v>
      </c>
      <c r="E190" s="38">
        <v>0.2</v>
      </c>
      <c r="F190" s="38">
        <v>0.65</v>
      </c>
      <c r="G190" s="40">
        <v>1.25</v>
      </c>
      <c r="H190" s="40">
        <f t="shared" si="2"/>
        <v>-1.25</v>
      </c>
      <c r="I190" s="35"/>
    </row>
    <row r="191" ht="15.75" customHeight="1">
      <c r="B191" s="40" t="s">
        <v>564</v>
      </c>
      <c r="C191" s="40" t="s">
        <v>561</v>
      </c>
      <c r="D191" s="38">
        <v>0.26</v>
      </c>
      <c r="E191" s="38">
        <v>0.26</v>
      </c>
      <c r="F191" s="38">
        <v>0.48</v>
      </c>
      <c r="G191" s="41">
        <v>0.5</v>
      </c>
      <c r="H191" s="40">
        <f t="shared" si="2"/>
        <v>-0.5</v>
      </c>
      <c r="I191" s="35"/>
    </row>
    <row r="192" ht="15.75" customHeight="1">
      <c r="B192" s="40" t="s">
        <v>564</v>
      </c>
      <c r="C192" s="40" t="s">
        <v>583</v>
      </c>
      <c r="D192" s="37">
        <v>0.4</v>
      </c>
      <c r="E192" s="38">
        <v>0.29</v>
      </c>
      <c r="F192" s="37">
        <f>1-D192-E192</f>
        <v>0.31</v>
      </c>
      <c r="G192" s="40">
        <v>-0.25</v>
      </c>
      <c r="H192" s="40">
        <f t="shared" si="2"/>
        <v>0.25</v>
      </c>
      <c r="I192" s="35"/>
    </row>
    <row r="193" ht="15.75" customHeight="1">
      <c r="B193" s="40" t="s">
        <v>564</v>
      </c>
      <c r="C193" s="40" t="s">
        <v>595</v>
      </c>
      <c r="D193" s="38">
        <v>0.03</v>
      </c>
      <c r="E193" s="38">
        <v>0.06</v>
      </c>
      <c r="F193" s="38">
        <v>0.91</v>
      </c>
      <c r="G193" s="40">
        <v>3.0</v>
      </c>
      <c r="H193" s="40">
        <f t="shared" si="2"/>
        <v>-3</v>
      </c>
      <c r="I193" s="35"/>
    </row>
    <row r="194" ht="15.75" customHeight="1">
      <c r="B194" s="40" t="s">
        <v>564</v>
      </c>
      <c r="C194" s="40" t="s">
        <v>619</v>
      </c>
      <c r="D194" s="38">
        <v>0.06</v>
      </c>
      <c r="E194" s="38">
        <v>0.12</v>
      </c>
      <c r="F194" s="38">
        <v>0.82</v>
      </c>
      <c r="G194" s="40">
        <v>2.25</v>
      </c>
      <c r="H194" s="40">
        <f t="shared" si="2"/>
        <v>-2.25</v>
      </c>
      <c r="I194" s="35"/>
    </row>
    <row r="195" ht="15.75" customHeight="1">
      <c r="B195" s="40" t="s">
        <v>564</v>
      </c>
      <c r="C195" s="40" t="s">
        <v>572</v>
      </c>
      <c r="D195" s="38">
        <v>0.11</v>
      </c>
      <c r="E195" s="38">
        <v>0.18</v>
      </c>
      <c r="F195" s="38">
        <v>0.71</v>
      </c>
      <c r="G195" s="40">
        <v>1.5</v>
      </c>
      <c r="H195" s="40">
        <f t="shared" si="2"/>
        <v>-1.5</v>
      </c>
      <c r="I195" s="35"/>
    </row>
    <row r="196" ht="15.75" customHeight="1">
      <c r="B196" s="40" t="s">
        <v>564</v>
      </c>
      <c r="C196" s="40" t="s">
        <v>575</v>
      </c>
      <c r="D196" s="38">
        <v>0.2</v>
      </c>
      <c r="E196" s="38">
        <v>0.24</v>
      </c>
      <c r="F196" s="38">
        <v>0.56</v>
      </c>
      <c r="G196" s="40">
        <v>0.75</v>
      </c>
      <c r="H196" s="40">
        <f t="shared" si="2"/>
        <v>-0.75</v>
      </c>
      <c r="I196" s="35"/>
    </row>
    <row r="197" ht="15.75" customHeight="1">
      <c r="B197" s="40" t="s">
        <v>564</v>
      </c>
      <c r="C197" s="40" t="s">
        <v>576</v>
      </c>
      <c r="D197" s="38">
        <v>0.31</v>
      </c>
      <c r="E197" s="38">
        <v>0.29</v>
      </c>
      <c r="F197" s="37">
        <v>0.4</v>
      </c>
      <c r="G197" s="40">
        <v>0.25</v>
      </c>
      <c r="H197" s="40">
        <f t="shared" si="2"/>
        <v>-0.25</v>
      </c>
      <c r="I197" s="35"/>
    </row>
    <row r="198" ht="15.75" customHeight="1">
      <c r="B198" s="40" t="s">
        <v>576</v>
      </c>
      <c r="C198" s="40" t="s">
        <v>555</v>
      </c>
      <c r="D198" s="38">
        <v>0.05</v>
      </c>
      <c r="E198" s="38">
        <v>0.08</v>
      </c>
      <c r="F198" s="38">
        <v>0.87</v>
      </c>
      <c r="G198" s="40">
        <v>2.75</v>
      </c>
      <c r="H198" s="40">
        <f t="shared" si="2"/>
        <v>-2.75</v>
      </c>
      <c r="I198" s="35"/>
    </row>
    <row r="199" ht="15.75" customHeight="1">
      <c r="B199" s="40" t="s">
        <v>576</v>
      </c>
      <c r="C199" s="40" t="s">
        <v>557</v>
      </c>
      <c r="D199" s="38">
        <v>0.08</v>
      </c>
      <c r="E199" s="38">
        <v>0.14</v>
      </c>
      <c r="F199" s="38">
        <v>0.78</v>
      </c>
      <c r="G199" s="40">
        <v>2.0</v>
      </c>
      <c r="H199" s="40">
        <f t="shared" si="2"/>
        <v>-2</v>
      </c>
      <c r="I199" s="35"/>
    </row>
    <row r="200" ht="15.75" customHeight="1">
      <c r="B200" s="40" t="s">
        <v>576</v>
      </c>
      <c r="C200" s="40" t="s">
        <v>554</v>
      </c>
      <c r="D200" s="38">
        <v>0.15</v>
      </c>
      <c r="E200" s="38">
        <v>0.2</v>
      </c>
      <c r="F200" s="38">
        <v>0.65</v>
      </c>
      <c r="G200" s="40">
        <v>1.25</v>
      </c>
      <c r="H200" s="40">
        <f t="shared" si="2"/>
        <v>-1.25</v>
      </c>
      <c r="I200" s="35"/>
    </row>
    <row r="201" ht="15.75" customHeight="1">
      <c r="B201" s="40" t="s">
        <v>576</v>
      </c>
      <c r="C201" s="40" t="s">
        <v>562</v>
      </c>
      <c r="D201" s="38">
        <v>0.26</v>
      </c>
      <c r="E201" s="38">
        <v>0.26</v>
      </c>
      <c r="F201" s="38">
        <v>0.48</v>
      </c>
      <c r="G201" s="40">
        <v>0.5</v>
      </c>
      <c r="H201" s="40">
        <f t="shared" si="2"/>
        <v>-0.5</v>
      </c>
      <c r="I201" s="35"/>
    </row>
    <row r="202" ht="15.75" customHeight="1">
      <c r="B202" s="40" t="s">
        <v>576</v>
      </c>
      <c r="C202" s="40" t="s">
        <v>564</v>
      </c>
      <c r="D202" s="37">
        <v>0.4</v>
      </c>
      <c r="E202" s="38">
        <v>0.29</v>
      </c>
      <c r="F202" s="37">
        <f>1-D202-E202</f>
        <v>0.31</v>
      </c>
      <c r="G202" s="40">
        <v>-0.25</v>
      </c>
      <c r="H202" s="40">
        <f t="shared" si="2"/>
        <v>0.25</v>
      </c>
      <c r="I202" s="35"/>
    </row>
    <row r="203" ht="15.75" customHeight="1">
      <c r="B203" s="40" t="s">
        <v>576</v>
      </c>
      <c r="C203" s="40" t="s">
        <v>596</v>
      </c>
      <c r="D203" s="38">
        <v>0.06</v>
      </c>
      <c r="E203" s="38">
        <v>0.09</v>
      </c>
      <c r="F203" s="38">
        <v>0.85</v>
      </c>
      <c r="G203" s="40">
        <v>2.5</v>
      </c>
      <c r="H203" s="40">
        <f t="shared" si="2"/>
        <v>-2.5</v>
      </c>
      <c r="I203" s="35"/>
    </row>
    <row r="204" ht="15.75" customHeight="1">
      <c r="B204" s="40" t="s">
        <v>576</v>
      </c>
      <c r="C204" s="40" t="s">
        <v>566</v>
      </c>
      <c r="D204" s="38">
        <v>0.09</v>
      </c>
      <c r="E204" s="38">
        <v>0.15</v>
      </c>
      <c r="F204" s="38">
        <v>0.76</v>
      </c>
      <c r="G204" s="40">
        <v>1.75</v>
      </c>
      <c r="H204" s="40">
        <f t="shared" si="2"/>
        <v>-1.75</v>
      </c>
      <c r="I204" s="35"/>
    </row>
    <row r="205" ht="15.75" customHeight="1">
      <c r="B205" s="40" t="s">
        <v>576</v>
      </c>
      <c r="C205" s="40" t="s">
        <v>559</v>
      </c>
      <c r="D205" s="38">
        <v>0.17</v>
      </c>
      <c r="E205" s="38">
        <v>0.21</v>
      </c>
      <c r="F205" s="38">
        <v>0.62</v>
      </c>
      <c r="G205" s="40">
        <v>1.0</v>
      </c>
      <c r="H205" s="40">
        <f t="shared" si="2"/>
        <v>-1</v>
      </c>
      <c r="I205" s="35"/>
    </row>
    <row r="206" ht="15.75" customHeight="1">
      <c r="B206" s="40" t="s">
        <v>576</v>
      </c>
      <c r="C206" s="40" t="s">
        <v>561</v>
      </c>
      <c r="D206" s="38">
        <v>0.31</v>
      </c>
      <c r="E206" s="38">
        <v>0.27</v>
      </c>
      <c r="F206" s="38">
        <v>0.42</v>
      </c>
      <c r="G206" s="40">
        <v>0.25</v>
      </c>
      <c r="H206" s="40">
        <f t="shared" si="2"/>
        <v>-0.25</v>
      </c>
      <c r="I206" s="35"/>
    </row>
    <row r="207" ht="15.75" customHeight="1">
      <c r="B207" s="40" t="s">
        <v>576</v>
      </c>
      <c r="C207" s="40" t="s">
        <v>583</v>
      </c>
      <c r="D207" s="37">
        <v>0.45</v>
      </c>
      <c r="E207" s="38">
        <v>0.28</v>
      </c>
      <c r="F207" s="37">
        <f>1-D207-E207</f>
        <v>0.27</v>
      </c>
      <c r="G207" s="40">
        <v>-0.25</v>
      </c>
      <c r="H207" s="40">
        <f t="shared" si="2"/>
        <v>0.25</v>
      </c>
      <c r="I207" s="35"/>
    </row>
    <row r="208" ht="15.75" customHeight="1">
      <c r="B208" s="40" t="s">
        <v>576</v>
      </c>
      <c r="C208" s="40" t="s">
        <v>595</v>
      </c>
      <c r="D208" s="38">
        <v>0.04</v>
      </c>
      <c r="E208" s="38">
        <v>0.07</v>
      </c>
      <c r="F208" s="38">
        <v>0.89</v>
      </c>
      <c r="G208" s="40">
        <v>2.75</v>
      </c>
      <c r="H208" s="40">
        <f t="shared" si="2"/>
        <v>-2.75</v>
      </c>
      <c r="I208" s="35"/>
    </row>
    <row r="209" ht="15.75" customHeight="1">
      <c r="B209" s="40" t="s">
        <v>576</v>
      </c>
      <c r="C209" s="40" t="s">
        <v>619</v>
      </c>
      <c r="D209" s="38">
        <v>0.07</v>
      </c>
      <c r="E209" s="38">
        <v>0.13</v>
      </c>
      <c r="F209" s="38">
        <v>0.8</v>
      </c>
      <c r="G209" s="40">
        <v>2.0</v>
      </c>
      <c r="H209" s="40">
        <f t="shared" si="2"/>
        <v>-2</v>
      </c>
      <c r="I209" s="35"/>
    </row>
    <row r="210" ht="15.75" customHeight="1">
      <c r="B210" s="40" t="s">
        <v>576</v>
      </c>
      <c r="C210" s="40" t="s">
        <v>572</v>
      </c>
      <c r="D210" s="38">
        <v>0.13</v>
      </c>
      <c r="E210" s="38">
        <v>0.19</v>
      </c>
      <c r="F210" s="38">
        <v>0.68</v>
      </c>
      <c r="G210" s="40">
        <v>1.5</v>
      </c>
      <c r="H210" s="40">
        <f t="shared" si="2"/>
        <v>-1.5</v>
      </c>
      <c r="I210" s="35"/>
    </row>
    <row r="211" ht="15.75" customHeight="1">
      <c r="B211" s="40" t="s">
        <v>576</v>
      </c>
      <c r="C211" s="40" t="s">
        <v>575</v>
      </c>
      <c r="D211" s="38">
        <v>0.23</v>
      </c>
      <c r="E211" s="38">
        <v>0.25</v>
      </c>
      <c r="F211" s="38">
        <v>0.52</v>
      </c>
      <c r="G211" s="40">
        <v>0.5</v>
      </c>
      <c r="H211" s="40">
        <f t="shared" si="2"/>
        <v>-0.5</v>
      </c>
      <c r="I211" s="35"/>
    </row>
    <row r="212" ht="15.75" customHeight="1">
      <c r="B212" s="40" t="s">
        <v>576</v>
      </c>
      <c r="C212" s="40" t="s">
        <v>576</v>
      </c>
      <c r="D212" s="37">
        <v>0.35</v>
      </c>
      <c r="E212" s="37">
        <v>0.3</v>
      </c>
      <c r="F212" s="37">
        <f>1-D212-E212</f>
        <v>0.35</v>
      </c>
      <c r="G212" s="40">
        <v>0.0</v>
      </c>
      <c r="H212" s="40">
        <f t="shared" si="2"/>
        <v>0</v>
      </c>
      <c r="I212" s="35"/>
    </row>
    <row r="213" ht="15.75" customHeight="1">
      <c r="B213" s="40" t="s">
        <v>583</v>
      </c>
      <c r="C213" s="40" t="s">
        <v>555</v>
      </c>
      <c r="D213" s="38">
        <v>0.03</v>
      </c>
      <c r="E213" s="38">
        <v>0.06</v>
      </c>
      <c r="F213" s="38">
        <v>0.91</v>
      </c>
      <c r="G213" s="40">
        <v>3.0</v>
      </c>
      <c r="H213" s="40">
        <f t="shared" si="2"/>
        <v>-3</v>
      </c>
      <c r="I213" s="35"/>
    </row>
    <row r="214" ht="15.75" customHeight="1">
      <c r="B214" s="40" t="s">
        <v>583</v>
      </c>
      <c r="C214" s="40" t="s">
        <v>557</v>
      </c>
      <c r="D214" s="38">
        <v>0.06</v>
      </c>
      <c r="E214" s="38">
        <v>0.12</v>
      </c>
      <c r="F214" s="38">
        <v>0.82</v>
      </c>
      <c r="G214" s="40">
        <v>2.25</v>
      </c>
      <c r="H214" s="40">
        <f t="shared" si="2"/>
        <v>-2.25</v>
      </c>
      <c r="I214" s="35"/>
    </row>
    <row r="215" ht="15.75" customHeight="1">
      <c r="B215" s="40" t="s">
        <v>583</v>
      </c>
      <c r="C215" s="40" t="s">
        <v>554</v>
      </c>
      <c r="D215" s="38">
        <v>0.11</v>
      </c>
      <c r="E215" s="38">
        <v>0.18</v>
      </c>
      <c r="F215" s="38">
        <v>0.71</v>
      </c>
      <c r="G215" s="40">
        <v>1.5</v>
      </c>
      <c r="H215" s="40">
        <f t="shared" si="2"/>
        <v>-1.5</v>
      </c>
      <c r="I215" s="35"/>
    </row>
    <row r="216" ht="15.75" customHeight="1">
      <c r="B216" s="40" t="s">
        <v>583</v>
      </c>
      <c r="C216" s="40" t="s">
        <v>562</v>
      </c>
      <c r="D216" s="38">
        <v>0.2</v>
      </c>
      <c r="E216" s="38">
        <v>0.24</v>
      </c>
      <c r="F216" s="38">
        <v>0.56</v>
      </c>
      <c r="G216" s="40">
        <v>0.75</v>
      </c>
      <c r="H216" s="40">
        <f t="shared" si="2"/>
        <v>-0.75</v>
      </c>
      <c r="I216" s="35"/>
    </row>
    <row r="217" ht="15.75" customHeight="1">
      <c r="B217" s="40" t="s">
        <v>583</v>
      </c>
      <c r="C217" s="40" t="s">
        <v>564</v>
      </c>
      <c r="D217" s="38">
        <v>0.31</v>
      </c>
      <c r="E217" s="38">
        <v>0.29</v>
      </c>
      <c r="F217" s="37">
        <v>0.4</v>
      </c>
      <c r="G217" s="40">
        <v>0.25</v>
      </c>
      <c r="H217" s="40">
        <f t="shared" si="2"/>
        <v>-0.25</v>
      </c>
      <c r="I217" s="35"/>
    </row>
    <row r="218" ht="15.75" customHeight="1">
      <c r="B218" s="40" t="s">
        <v>583</v>
      </c>
      <c r="C218" s="40" t="s">
        <v>596</v>
      </c>
      <c r="D218" s="38">
        <v>0.04</v>
      </c>
      <c r="E218" s="38">
        <v>0.07</v>
      </c>
      <c r="F218" s="38">
        <v>0.89</v>
      </c>
      <c r="G218" s="40">
        <v>2.75</v>
      </c>
      <c r="H218" s="40">
        <f t="shared" si="2"/>
        <v>-2.75</v>
      </c>
      <c r="I218" s="35"/>
    </row>
    <row r="219" ht="15.75" customHeight="1">
      <c r="B219" s="40" t="s">
        <v>583</v>
      </c>
      <c r="C219" s="40" t="s">
        <v>566</v>
      </c>
      <c r="D219" s="38">
        <v>0.07</v>
      </c>
      <c r="E219" s="38">
        <v>0.13</v>
      </c>
      <c r="F219" s="38">
        <v>0.8</v>
      </c>
      <c r="G219" s="40">
        <v>2.0</v>
      </c>
      <c r="H219" s="40">
        <f t="shared" si="2"/>
        <v>-2</v>
      </c>
      <c r="I219" s="35"/>
    </row>
    <row r="220" ht="15.75" customHeight="1">
      <c r="B220" s="40" t="s">
        <v>583</v>
      </c>
      <c r="C220" s="40" t="s">
        <v>559</v>
      </c>
      <c r="D220" s="38">
        <v>0.13</v>
      </c>
      <c r="E220" s="38">
        <v>0.19</v>
      </c>
      <c r="F220" s="38">
        <v>0.68</v>
      </c>
      <c r="G220" s="40">
        <v>1.5</v>
      </c>
      <c r="H220" s="40">
        <f t="shared" si="2"/>
        <v>-1.5</v>
      </c>
      <c r="I220" s="35"/>
    </row>
    <row r="221" ht="15.75" customHeight="1">
      <c r="B221" s="40" t="s">
        <v>583</v>
      </c>
      <c r="C221" s="40" t="s">
        <v>561</v>
      </c>
      <c r="D221" s="38">
        <v>0.23</v>
      </c>
      <c r="E221" s="38">
        <v>0.25</v>
      </c>
      <c r="F221" s="38">
        <v>0.52</v>
      </c>
      <c r="G221" s="40">
        <v>0.5</v>
      </c>
      <c r="H221" s="40">
        <f t="shared" si="2"/>
        <v>-0.5</v>
      </c>
      <c r="I221" s="35"/>
    </row>
    <row r="222" ht="15.75" customHeight="1">
      <c r="B222" s="40" t="s">
        <v>583</v>
      </c>
      <c r="C222" s="40" t="s">
        <v>583</v>
      </c>
      <c r="D222" s="37">
        <v>0.35</v>
      </c>
      <c r="E222" s="37">
        <v>0.3</v>
      </c>
      <c r="F222" s="37">
        <f>1-D222-E222</f>
        <v>0.35</v>
      </c>
      <c r="G222" s="40">
        <v>0.0</v>
      </c>
      <c r="H222" s="40">
        <f t="shared" si="2"/>
        <v>0</v>
      </c>
      <c r="I222" s="35"/>
    </row>
    <row r="223" ht="15.75" customHeight="1">
      <c r="B223" s="40" t="s">
        <v>583</v>
      </c>
      <c r="C223" s="40" t="s">
        <v>595</v>
      </c>
      <c r="D223" s="38">
        <v>0.02</v>
      </c>
      <c r="E223" s="38">
        <v>0.05</v>
      </c>
      <c r="F223" s="38">
        <v>0.93</v>
      </c>
      <c r="G223" s="40">
        <v>3.25</v>
      </c>
      <c r="H223" s="40">
        <f t="shared" si="2"/>
        <v>-3.25</v>
      </c>
      <c r="I223" s="35"/>
    </row>
    <row r="224" ht="15.75" customHeight="1">
      <c r="B224" s="40" t="s">
        <v>583</v>
      </c>
      <c r="C224" s="40" t="s">
        <v>619</v>
      </c>
      <c r="D224" s="38">
        <v>0.05</v>
      </c>
      <c r="E224" s="38">
        <v>0.11</v>
      </c>
      <c r="F224" s="38">
        <v>0.84</v>
      </c>
      <c r="G224" s="40">
        <v>2.5</v>
      </c>
      <c r="H224" s="40">
        <f t="shared" si="2"/>
        <v>-2.5</v>
      </c>
      <c r="I224" s="35"/>
    </row>
    <row r="225" ht="15.75" customHeight="1">
      <c r="B225" s="40" t="s">
        <v>583</v>
      </c>
      <c r="C225" s="40" t="s">
        <v>572</v>
      </c>
      <c r="D225" s="38">
        <v>0.09</v>
      </c>
      <c r="E225" s="38">
        <v>0.17</v>
      </c>
      <c r="F225" s="38">
        <v>0.74</v>
      </c>
      <c r="G225" s="40">
        <v>1.75</v>
      </c>
      <c r="H225" s="40">
        <f t="shared" si="2"/>
        <v>-1.75</v>
      </c>
      <c r="I225" s="35"/>
    </row>
    <row r="226" ht="15.75" customHeight="1">
      <c r="B226" s="40" t="s">
        <v>583</v>
      </c>
      <c r="C226" s="40" t="s">
        <v>575</v>
      </c>
      <c r="D226" s="38">
        <v>0.17</v>
      </c>
      <c r="E226" s="38">
        <v>0.23</v>
      </c>
      <c r="F226" s="38">
        <v>0.6</v>
      </c>
      <c r="G226" s="40">
        <v>1.0</v>
      </c>
      <c r="H226" s="40">
        <f t="shared" si="2"/>
        <v>-1</v>
      </c>
      <c r="I226" s="35"/>
    </row>
    <row r="227" ht="15.75" customHeight="1">
      <c r="B227" s="40" t="s">
        <v>583</v>
      </c>
      <c r="C227" s="40" t="s">
        <v>576</v>
      </c>
      <c r="D227" s="38">
        <v>0.27</v>
      </c>
      <c r="E227" s="38">
        <v>0.28</v>
      </c>
      <c r="F227" s="38">
        <v>0.45</v>
      </c>
      <c r="G227" s="40">
        <v>0.25</v>
      </c>
      <c r="H227" s="40">
        <f t="shared" si="2"/>
        <v>-0.25</v>
      </c>
      <c r="I227" s="35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1.71"/>
    <col customWidth="1" min="4" max="4" width="17.71"/>
    <col customWidth="1" min="6" max="6" width="13.57"/>
    <col customWidth="1" min="7" max="7" width="18.71"/>
    <col customWidth="1" min="8" max="8" width="18.43"/>
    <col customWidth="1" min="10" max="10" width="22.29"/>
  </cols>
  <sheetData>
    <row r="2">
      <c r="B2" s="42" t="s">
        <v>620</v>
      </c>
      <c r="C2" s="43"/>
      <c r="D2" s="19"/>
      <c r="E2" s="44"/>
      <c r="F2" s="42" t="s">
        <v>621</v>
      </c>
      <c r="G2" s="43"/>
      <c r="H2" s="43"/>
      <c r="I2" s="43"/>
      <c r="J2" s="19"/>
    </row>
    <row r="3">
      <c r="B3" s="45" t="s">
        <v>622</v>
      </c>
      <c r="C3" s="46" t="s">
        <v>623</v>
      </c>
      <c r="D3" s="46" t="s">
        <v>624</v>
      </c>
      <c r="E3" s="47"/>
      <c r="F3" s="45" t="s">
        <v>625</v>
      </c>
      <c r="G3" s="45" t="s">
        <v>626</v>
      </c>
      <c r="H3" s="45" t="s">
        <v>627</v>
      </c>
      <c r="I3" s="45" t="s">
        <v>628</v>
      </c>
      <c r="J3" s="45" t="s">
        <v>629</v>
      </c>
    </row>
    <row r="4">
      <c r="B4" s="40" t="s">
        <v>595</v>
      </c>
      <c r="C4" s="41">
        <v>1.0</v>
      </c>
      <c r="D4" s="41">
        <v>1.0</v>
      </c>
      <c r="E4" s="48"/>
      <c r="F4" s="40">
        <v>0.0</v>
      </c>
      <c r="G4" s="40">
        <v>0.0</v>
      </c>
      <c r="H4" s="37">
        <v>0.35</v>
      </c>
      <c r="I4" s="37">
        <v>0.3</v>
      </c>
      <c r="J4" s="37">
        <f t="shared" ref="J4:J26" si="1">1-H4-I4</f>
        <v>0.35</v>
      </c>
    </row>
    <row r="5">
      <c r="B5" s="40" t="s">
        <v>555</v>
      </c>
      <c r="C5" s="41">
        <v>1.0</v>
      </c>
      <c r="D5" s="41">
        <v>2.0</v>
      </c>
      <c r="E5" s="48"/>
      <c r="F5" s="40">
        <v>0.0</v>
      </c>
      <c r="G5" s="40">
        <v>1.0</v>
      </c>
      <c r="H5" s="37">
        <v>0.4</v>
      </c>
      <c r="I5" s="38">
        <v>0.29</v>
      </c>
      <c r="J5" s="37">
        <f t="shared" si="1"/>
        <v>0.31</v>
      </c>
    </row>
    <row r="6">
      <c r="B6" s="40" t="s">
        <v>596</v>
      </c>
      <c r="C6" s="41">
        <v>1.0</v>
      </c>
      <c r="D6" s="41">
        <v>3.0</v>
      </c>
      <c r="E6" s="48"/>
      <c r="F6" s="40">
        <v>0.0</v>
      </c>
      <c r="G6" s="40">
        <v>2.0</v>
      </c>
      <c r="H6" s="37">
        <v>0.45</v>
      </c>
      <c r="I6" s="38">
        <v>0.28</v>
      </c>
      <c r="J6" s="37">
        <f t="shared" si="1"/>
        <v>0.27</v>
      </c>
    </row>
    <row r="7">
      <c r="B7" s="40" t="s">
        <v>619</v>
      </c>
      <c r="C7" s="41">
        <v>2.0</v>
      </c>
      <c r="D7" s="41">
        <v>4.0</v>
      </c>
      <c r="E7" s="48"/>
      <c r="F7" s="40">
        <v>1.0</v>
      </c>
      <c r="G7" s="40">
        <v>1.0</v>
      </c>
      <c r="H7" s="37">
        <v>0.42</v>
      </c>
      <c r="I7" s="37">
        <v>0.27</v>
      </c>
      <c r="J7" s="37">
        <f t="shared" si="1"/>
        <v>0.31</v>
      </c>
    </row>
    <row r="8">
      <c r="B8" s="40" t="s">
        <v>557</v>
      </c>
      <c r="C8" s="41">
        <v>2.0</v>
      </c>
      <c r="D8" s="41">
        <v>5.0</v>
      </c>
      <c r="E8" s="48"/>
      <c r="F8" s="40">
        <v>1.0</v>
      </c>
      <c r="G8" s="40">
        <v>2.0</v>
      </c>
      <c r="H8" s="37">
        <v>0.48</v>
      </c>
      <c r="I8" s="38">
        <v>0.26</v>
      </c>
      <c r="J8" s="37">
        <f t="shared" si="1"/>
        <v>0.26</v>
      </c>
    </row>
    <row r="9">
      <c r="B9" s="40" t="s">
        <v>566</v>
      </c>
      <c r="C9" s="41">
        <v>2.0</v>
      </c>
      <c r="D9" s="41">
        <v>6.0</v>
      </c>
      <c r="E9" s="48"/>
      <c r="F9" s="40">
        <v>1.0</v>
      </c>
      <c r="G9" s="40">
        <v>3.0</v>
      </c>
      <c r="H9" s="37">
        <v>0.52</v>
      </c>
      <c r="I9" s="38">
        <v>0.25</v>
      </c>
      <c r="J9" s="37">
        <f t="shared" si="1"/>
        <v>0.23</v>
      </c>
    </row>
    <row r="10">
      <c r="B10" s="40" t="s">
        <v>572</v>
      </c>
      <c r="C10" s="41">
        <v>3.0</v>
      </c>
      <c r="D10" s="41">
        <v>7.0</v>
      </c>
      <c r="E10" s="48"/>
      <c r="F10" s="40">
        <v>1.0</v>
      </c>
      <c r="G10" s="40">
        <v>4.0</v>
      </c>
      <c r="H10" s="37">
        <v>0.56</v>
      </c>
      <c r="I10" s="38">
        <v>0.24</v>
      </c>
      <c r="J10" s="37">
        <f t="shared" si="1"/>
        <v>0.2</v>
      </c>
    </row>
    <row r="11">
      <c r="B11" s="40" t="s">
        <v>554</v>
      </c>
      <c r="C11" s="41">
        <v>3.0</v>
      </c>
      <c r="D11" s="41">
        <v>8.0</v>
      </c>
      <c r="E11" s="48"/>
      <c r="F11" s="40">
        <v>1.0</v>
      </c>
      <c r="G11" s="40">
        <v>5.0</v>
      </c>
      <c r="H11" s="37">
        <v>0.6</v>
      </c>
      <c r="I11" s="38">
        <v>0.23</v>
      </c>
      <c r="J11" s="37">
        <f t="shared" si="1"/>
        <v>0.17</v>
      </c>
    </row>
    <row r="12">
      <c r="B12" s="40" t="s">
        <v>559</v>
      </c>
      <c r="C12" s="41">
        <v>3.0</v>
      </c>
      <c r="D12" s="41">
        <v>9.0</v>
      </c>
      <c r="E12" s="48"/>
      <c r="F12" s="40">
        <v>2.0</v>
      </c>
      <c r="G12" s="40">
        <v>4.0</v>
      </c>
      <c r="H12" s="37">
        <v>0.62</v>
      </c>
      <c r="I12" s="38">
        <v>0.21</v>
      </c>
      <c r="J12" s="37">
        <f t="shared" si="1"/>
        <v>0.17</v>
      </c>
    </row>
    <row r="13">
      <c r="B13" s="41" t="s">
        <v>575</v>
      </c>
      <c r="C13" s="41">
        <v>4.0</v>
      </c>
      <c r="D13" s="41">
        <v>10.0</v>
      </c>
      <c r="E13" s="48"/>
      <c r="F13" s="40">
        <v>2.0</v>
      </c>
      <c r="G13" s="40">
        <v>5.0</v>
      </c>
      <c r="H13" s="38">
        <v>0.65</v>
      </c>
      <c r="I13" s="38">
        <v>0.2</v>
      </c>
      <c r="J13" s="37">
        <f t="shared" si="1"/>
        <v>0.15</v>
      </c>
    </row>
    <row r="14">
      <c r="B14" s="41" t="s">
        <v>562</v>
      </c>
      <c r="C14" s="41">
        <v>4.0</v>
      </c>
      <c r="D14" s="41">
        <v>11.0</v>
      </c>
      <c r="E14" s="48"/>
      <c r="F14" s="40">
        <v>2.0</v>
      </c>
      <c r="G14" s="40">
        <v>6.0</v>
      </c>
      <c r="H14" s="38">
        <v>0.68</v>
      </c>
      <c r="I14" s="38">
        <v>0.19</v>
      </c>
      <c r="J14" s="37">
        <f t="shared" si="1"/>
        <v>0.13</v>
      </c>
    </row>
    <row r="15">
      <c r="B15" s="41" t="s">
        <v>561</v>
      </c>
      <c r="C15" s="41">
        <v>4.0</v>
      </c>
      <c r="D15" s="41">
        <v>12.0</v>
      </c>
      <c r="E15" s="48"/>
      <c r="F15" s="40">
        <v>2.0</v>
      </c>
      <c r="G15" s="40">
        <v>7.0</v>
      </c>
      <c r="H15" s="38">
        <v>0.71</v>
      </c>
      <c r="I15" s="38">
        <v>0.18</v>
      </c>
      <c r="J15" s="37">
        <f t="shared" si="1"/>
        <v>0.11</v>
      </c>
    </row>
    <row r="16">
      <c r="B16" s="41" t="s">
        <v>576</v>
      </c>
      <c r="C16" s="41">
        <v>5.0</v>
      </c>
      <c r="D16" s="41">
        <v>13.0</v>
      </c>
      <c r="E16" s="48"/>
      <c r="F16" s="40">
        <v>2.0</v>
      </c>
      <c r="G16" s="40">
        <v>8.0</v>
      </c>
      <c r="H16" s="38">
        <v>0.74</v>
      </c>
      <c r="I16" s="38">
        <v>0.17</v>
      </c>
      <c r="J16" s="37">
        <f t="shared" si="1"/>
        <v>0.09</v>
      </c>
    </row>
    <row r="17">
      <c r="B17" s="49" t="s">
        <v>564</v>
      </c>
      <c r="C17" s="49">
        <v>5.0</v>
      </c>
      <c r="D17" s="41">
        <v>14.0</v>
      </c>
      <c r="E17" s="50"/>
      <c r="F17" s="49">
        <v>3.0</v>
      </c>
      <c r="G17" s="49">
        <v>7.0</v>
      </c>
      <c r="H17" s="39">
        <v>0.76</v>
      </c>
      <c r="I17" s="39">
        <v>0.15</v>
      </c>
      <c r="J17" s="37">
        <f t="shared" si="1"/>
        <v>0.09</v>
      </c>
    </row>
    <row r="18">
      <c r="B18" s="49" t="s">
        <v>583</v>
      </c>
      <c r="C18" s="49">
        <v>5.0</v>
      </c>
      <c r="D18" s="41">
        <v>15.0</v>
      </c>
      <c r="E18" s="50"/>
      <c r="F18" s="49">
        <v>3.0</v>
      </c>
      <c r="G18" s="49">
        <v>8.0</v>
      </c>
      <c r="H18" s="39">
        <v>0.78</v>
      </c>
      <c r="I18" s="38">
        <v>0.14</v>
      </c>
      <c r="J18" s="37">
        <f t="shared" si="1"/>
        <v>0.08</v>
      </c>
    </row>
    <row r="19">
      <c r="B19" s="35"/>
      <c r="C19" s="35"/>
      <c r="D19" s="35"/>
      <c r="E19" s="50"/>
      <c r="F19" s="49">
        <v>3.0</v>
      </c>
      <c r="G19" s="49">
        <v>9.0</v>
      </c>
      <c r="H19" s="39">
        <v>0.8</v>
      </c>
      <c r="I19" s="39">
        <v>0.13</v>
      </c>
      <c r="J19" s="37">
        <f t="shared" si="1"/>
        <v>0.07</v>
      </c>
    </row>
    <row r="20">
      <c r="B20" s="50"/>
      <c r="C20" s="50"/>
      <c r="D20" s="50"/>
      <c r="E20" s="50"/>
      <c r="F20" s="49">
        <v>3.0</v>
      </c>
      <c r="G20" s="49">
        <v>10.0</v>
      </c>
      <c r="H20" s="39">
        <v>0.82</v>
      </c>
      <c r="I20" s="38">
        <v>0.12</v>
      </c>
      <c r="J20" s="37">
        <f t="shared" si="1"/>
        <v>0.06</v>
      </c>
    </row>
    <row r="21">
      <c r="B21" s="50"/>
      <c r="C21" s="50"/>
      <c r="D21" s="50"/>
      <c r="E21" s="50"/>
      <c r="F21" s="49">
        <v>3.0</v>
      </c>
      <c r="G21" s="49">
        <v>11.0</v>
      </c>
      <c r="H21" s="39">
        <v>0.84</v>
      </c>
      <c r="I21" s="39">
        <v>0.11</v>
      </c>
      <c r="J21" s="37">
        <f t="shared" si="1"/>
        <v>0.05</v>
      </c>
    </row>
    <row r="22">
      <c r="B22" s="50"/>
      <c r="C22" s="50"/>
      <c r="D22" s="50"/>
      <c r="E22" s="50"/>
      <c r="F22" s="49">
        <v>4.0</v>
      </c>
      <c r="G22" s="49">
        <v>10.0</v>
      </c>
      <c r="H22" s="39">
        <v>0.85</v>
      </c>
      <c r="I22" s="38">
        <v>0.09</v>
      </c>
      <c r="J22" s="37">
        <f t="shared" si="1"/>
        <v>0.06</v>
      </c>
    </row>
    <row r="23">
      <c r="B23" s="50"/>
      <c r="C23" s="50"/>
      <c r="D23" s="50"/>
      <c r="E23" s="50"/>
      <c r="F23" s="49">
        <v>4.0</v>
      </c>
      <c r="G23" s="49">
        <v>11.0</v>
      </c>
      <c r="H23" s="39">
        <v>0.87</v>
      </c>
      <c r="I23" s="39">
        <v>0.08</v>
      </c>
      <c r="J23" s="37">
        <f t="shared" si="1"/>
        <v>0.05</v>
      </c>
    </row>
    <row r="24">
      <c r="B24" s="50"/>
      <c r="C24" s="50"/>
      <c r="D24" s="50"/>
      <c r="E24" s="50"/>
      <c r="F24" s="49">
        <v>4.0</v>
      </c>
      <c r="G24" s="49">
        <v>12.0</v>
      </c>
      <c r="H24" s="39">
        <v>0.89</v>
      </c>
      <c r="I24" s="38">
        <v>0.07</v>
      </c>
      <c r="J24" s="37">
        <f t="shared" si="1"/>
        <v>0.04</v>
      </c>
    </row>
    <row r="25">
      <c r="B25" s="50"/>
      <c r="C25" s="50"/>
      <c r="D25" s="50"/>
      <c r="E25" s="50"/>
      <c r="F25" s="49">
        <v>4.0</v>
      </c>
      <c r="G25" s="49">
        <v>13.0</v>
      </c>
      <c r="H25" s="39">
        <v>0.91</v>
      </c>
      <c r="I25" s="39">
        <v>0.06</v>
      </c>
      <c r="J25" s="37">
        <f t="shared" si="1"/>
        <v>0.03</v>
      </c>
    </row>
    <row r="26">
      <c r="B26" s="50"/>
      <c r="C26" s="50"/>
      <c r="D26" s="50"/>
      <c r="E26" s="50"/>
      <c r="F26" s="49">
        <v>4.0</v>
      </c>
      <c r="G26" s="49">
        <v>14.0</v>
      </c>
      <c r="H26" s="39">
        <v>0.93</v>
      </c>
      <c r="I26" s="38">
        <v>0.05</v>
      </c>
      <c r="J26" s="37">
        <f t="shared" si="1"/>
        <v>0.02</v>
      </c>
    </row>
    <row r="27">
      <c r="F27" s="51"/>
      <c r="G27" s="51"/>
      <c r="H27" s="51"/>
      <c r="I27" s="51"/>
      <c r="J27" s="51"/>
    </row>
  </sheetData>
  <mergeCells count="2">
    <mergeCell ref="B2:D2"/>
    <mergeCell ref="F2:J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3.29"/>
    <col customWidth="1" min="3" max="3" width="7.57"/>
    <col customWidth="1" min="4" max="4" width="29.57"/>
    <col customWidth="1" min="5" max="5" width="9.43"/>
    <col customWidth="1" min="6" max="6" width="5.43"/>
    <col customWidth="1" min="7" max="7" width="36.57"/>
    <col customWidth="1" min="8" max="8" width="60.14"/>
    <col customWidth="1" min="9" max="9" width="33.14"/>
    <col customWidth="1" min="10" max="28" width="8.71"/>
  </cols>
  <sheetData>
    <row r="1" ht="15.75" customHeight="1"/>
    <row r="2" ht="15.75" customHeight="1">
      <c r="A2" s="16"/>
      <c r="B2" s="4" t="s">
        <v>4</v>
      </c>
      <c r="C2" s="5" t="s">
        <v>5</v>
      </c>
      <c r="D2" s="6" t="s">
        <v>6</v>
      </c>
      <c r="E2" s="6" t="s">
        <v>552</v>
      </c>
      <c r="F2" s="17"/>
      <c r="G2" s="6" t="s">
        <v>552</v>
      </c>
      <c r="H2" s="18" t="s">
        <v>553</v>
      </c>
      <c r="I2" s="19"/>
    </row>
    <row r="3" ht="15.75" customHeight="1">
      <c r="B3" s="8" t="s">
        <v>15</v>
      </c>
      <c r="C3" s="9">
        <v>1.0</v>
      </c>
      <c r="D3" s="9" t="s">
        <v>16</v>
      </c>
      <c r="E3" s="9" t="s">
        <v>554</v>
      </c>
      <c r="F3" s="17"/>
      <c r="G3" s="20" t="s">
        <v>555</v>
      </c>
      <c r="H3" s="21" t="s">
        <v>556</v>
      </c>
      <c r="I3" s="19"/>
    </row>
    <row r="4" ht="15.75" customHeight="1">
      <c r="B4" s="8" t="s">
        <v>15</v>
      </c>
      <c r="C4" s="9">
        <v>1.0</v>
      </c>
      <c r="D4" s="9" t="s">
        <v>25</v>
      </c>
      <c r="E4" s="9" t="s">
        <v>554</v>
      </c>
      <c r="F4" s="17"/>
      <c r="G4" s="20" t="s">
        <v>557</v>
      </c>
      <c r="H4" s="21" t="s">
        <v>558</v>
      </c>
      <c r="I4" s="19"/>
    </row>
    <row r="5" ht="15.75" customHeight="1">
      <c r="B5" s="8" t="s">
        <v>15</v>
      </c>
      <c r="C5" s="9">
        <v>1.0</v>
      </c>
      <c r="D5" s="9" t="s">
        <v>28</v>
      </c>
      <c r="E5" s="9" t="s">
        <v>559</v>
      </c>
      <c r="F5" s="17"/>
      <c r="G5" s="20" t="s">
        <v>554</v>
      </c>
      <c r="H5" s="21" t="s">
        <v>560</v>
      </c>
      <c r="I5" s="19"/>
    </row>
    <row r="6" ht="15.75" customHeight="1">
      <c r="B6" s="8" t="s">
        <v>15</v>
      </c>
      <c r="C6" s="9">
        <v>1.0</v>
      </c>
      <c r="D6" s="9" t="s">
        <v>32</v>
      </c>
      <c r="E6" s="9" t="s">
        <v>561</v>
      </c>
      <c r="F6" s="17"/>
      <c r="G6" s="9" t="s">
        <v>562</v>
      </c>
      <c r="H6" s="21" t="s">
        <v>563</v>
      </c>
      <c r="I6" s="19"/>
    </row>
    <row r="7" ht="15.75" customHeight="1">
      <c r="B7" s="8" t="s">
        <v>41</v>
      </c>
      <c r="C7" s="9">
        <v>2.0</v>
      </c>
      <c r="D7" s="9" t="s">
        <v>42</v>
      </c>
      <c r="E7" s="9" t="s">
        <v>562</v>
      </c>
      <c r="F7" s="17"/>
      <c r="G7" s="9" t="s">
        <v>564</v>
      </c>
      <c r="H7" s="21" t="s">
        <v>565</v>
      </c>
      <c r="I7" s="19"/>
    </row>
    <row r="8" ht="15.75" customHeight="1">
      <c r="B8" s="8" t="s">
        <v>41</v>
      </c>
      <c r="C8" s="9">
        <v>2.0</v>
      </c>
      <c r="D8" s="9" t="s">
        <v>45</v>
      </c>
      <c r="E8" s="9" t="s">
        <v>554</v>
      </c>
      <c r="F8" s="17"/>
      <c r="G8" s="22"/>
      <c r="H8" s="22"/>
      <c r="I8" s="17"/>
    </row>
    <row r="9" ht="15.75" customHeight="1">
      <c r="B9" s="8" t="s">
        <v>41</v>
      </c>
      <c r="C9" s="9">
        <v>2.0</v>
      </c>
      <c r="D9" s="9" t="s">
        <v>49</v>
      </c>
      <c r="E9" s="9" t="s">
        <v>566</v>
      </c>
      <c r="F9" s="17"/>
      <c r="G9" s="6" t="s">
        <v>567</v>
      </c>
      <c r="H9" s="6" t="s">
        <v>14</v>
      </c>
      <c r="I9" s="17"/>
    </row>
    <row r="10" ht="15.75" customHeight="1">
      <c r="B10" s="8" t="s">
        <v>41</v>
      </c>
      <c r="C10" s="9">
        <v>2.0</v>
      </c>
      <c r="D10" s="9" t="s">
        <v>54</v>
      </c>
      <c r="E10" s="9" t="s">
        <v>564</v>
      </c>
      <c r="F10" s="17"/>
      <c r="G10" s="20" t="s">
        <v>568</v>
      </c>
      <c r="H10" s="9" t="s">
        <v>569</v>
      </c>
      <c r="I10" s="17"/>
    </row>
    <row r="11" ht="15.75" customHeight="1">
      <c r="B11" s="8" t="s">
        <v>57</v>
      </c>
      <c r="C11" s="9">
        <v>3.0</v>
      </c>
      <c r="D11" s="9" t="s">
        <v>58</v>
      </c>
      <c r="E11" s="9" t="s">
        <v>566</v>
      </c>
      <c r="F11" s="17"/>
      <c r="G11" s="20" t="s">
        <v>570</v>
      </c>
      <c r="H11" s="9" t="s">
        <v>571</v>
      </c>
      <c r="I11" s="17"/>
    </row>
    <row r="12" ht="15.75" customHeight="1">
      <c r="B12" s="8" t="s">
        <v>57</v>
      </c>
      <c r="C12" s="9">
        <v>3.0</v>
      </c>
      <c r="D12" s="9" t="s">
        <v>62</v>
      </c>
      <c r="E12" s="9" t="s">
        <v>572</v>
      </c>
      <c r="F12" s="17"/>
      <c r="G12" s="20" t="s">
        <v>573</v>
      </c>
      <c r="H12" s="9" t="s">
        <v>574</v>
      </c>
      <c r="I12" s="17"/>
    </row>
    <row r="13" ht="15.75" customHeight="1">
      <c r="B13" s="8" t="s">
        <v>57</v>
      </c>
      <c r="C13" s="9">
        <v>3.0</v>
      </c>
      <c r="D13" s="9" t="s">
        <v>65</v>
      </c>
      <c r="E13" s="9" t="s">
        <v>575</v>
      </c>
      <c r="F13" s="17"/>
      <c r="G13" s="17"/>
      <c r="H13" s="17"/>
      <c r="I13" s="17"/>
    </row>
    <row r="14" ht="15.75" customHeight="1">
      <c r="B14" s="8" t="s">
        <v>57</v>
      </c>
      <c r="C14" s="9">
        <v>3.0</v>
      </c>
      <c r="D14" s="9" t="s">
        <v>70</v>
      </c>
      <c r="E14" s="9" t="s">
        <v>576</v>
      </c>
      <c r="F14" s="17"/>
      <c r="G14" s="17"/>
      <c r="H14" s="17"/>
      <c r="I14" s="17"/>
    </row>
    <row r="15" ht="15.75" customHeight="1">
      <c r="B15" s="8" t="s">
        <v>73</v>
      </c>
      <c r="C15" s="9">
        <v>4.0</v>
      </c>
      <c r="D15" s="9" t="s">
        <v>74</v>
      </c>
      <c r="E15" s="9" t="s">
        <v>559</v>
      </c>
      <c r="F15" s="17"/>
      <c r="G15" s="5" t="s">
        <v>577</v>
      </c>
      <c r="H15" s="5" t="s">
        <v>578</v>
      </c>
      <c r="I15" s="4" t="s">
        <v>579</v>
      </c>
    </row>
    <row r="16" ht="15.75" customHeight="1">
      <c r="B16" s="8" t="s">
        <v>73</v>
      </c>
      <c r="C16" s="9">
        <v>4.0</v>
      </c>
      <c r="D16" s="9" t="s">
        <v>76</v>
      </c>
      <c r="E16" s="9" t="s">
        <v>555</v>
      </c>
      <c r="F16" s="17"/>
      <c r="G16" s="9" t="s">
        <v>580</v>
      </c>
      <c r="H16" s="9" t="s">
        <v>581</v>
      </c>
      <c r="I16" s="8" t="s">
        <v>582</v>
      </c>
    </row>
    <row r="17" ht="15.75" customHeight="1">
      <c r="B17" s="8" t="s">
        <v>73</v>
      </c>
      <c r="C17" s="9">
        <v>4.0</v>
      </c>
      <c r="D17" s="9" t="s">
        <v>81</v>
      </c>
      <c r="E17" s="9" t="s">
        <v>583</v>
      </c>
      <c r="F17" s="17"/>
      <c r="G17" s="9" t="s">
        <v>584</v>
      </c>
      <c r="H17" s="9" t="s">
        <v>585</v>
      </c>
      <c r="I17" s="8" t="s">
        <v>586</v>
      </c>
    </row>
    <row r="18" ht="15.75" customHeight="1">
      <c r="B18" s="8" t="s">
        <v>73</v>
      </c>
      <c r="C18" s="9">
        <v>4.0</v>
      </c>
      <c r="D18" s="9" t="s">
        <v>84</v>
      </c>
      <c r="E18" s="9" t="s">
        <v>564</v>
      </c>
      <c r="F18" s="17"/>
      <c r="G18" s="9" t="s">
        <v>587</v>
      </c>
      <c r="H18" s="9" t="s">
        <v>588</v>
      </c>
      <c r="I18" s="8" t="s">
        <v>589</v>
      </c>
    </row>
    <row r="19" ht="15.75" customHeight="1">
      <c r="B19" s="8" t="s">
        <v>87</v>
      </c>
      <c r="C19" s="9">
        <v>5.0</v>
      </c>
      <c r="D19" s="9" t="s">
        <v>88</v>
      </c>
      <c r="E19" s="9" t="s">
        <v>562</v>
      </c>
      <c r="F19" s="17"/>
      <c r="G19" s="8" t="s">
        <v>590</v>
      </c>
      <c r="H19" s="8" t="s">
        <v>591</v>
      </c>
      <c r="I19" s="8" t="s">
        <v>592</v>
      </c>
    </row>
    <row r="20" ht="15.75" customHeight="1">
      <c r="B20" s="8" t="s">
        <v>87</v>
      </c>
      <c r="C20" s="9">
        <v>5.0</v>
      </c>
      <c r="D20" s="9" t="s">
        <v>94</v>
      </c>
      <c r="E20" s="9" t="s">
        <v>554</v>
      </c>
      <c r="F20" s="17"/>
      <c r="G20" s="8" t="s">
        <v>593</v>
      </c>
      <c r="H20" s="8" t="s">
        <v>591</v>
      </c>
      <c r="I20" s="8" t="s">
        <v>594</v>
      </c>
    </row>
    <row r="21" ht="15.75" customHeight="1">
      <c r="B21" s="8" t="s">
        <v>87</v>
      </c>
      <c r="C21" s="9">
        <v>5.0</v>
      </c>
      <c r="D21" s="9" t="s">
        <v>98</v>
      </c>
      <c r="E21" s="9" t="s">
        <v>566</v>
      </c>
      <c r="F21" s="17"/>
      <c r="G21" s="17"/>
      <c r="H21" s="17"/>
      <c r="I21" s="17"/>
    </row>
    <row r="22" ht="15.75" customHeight="1">
      <c r="B22" s="8" t="s">
        <v>87</v>
      </c>
      <c r="C22" s="9">
        <v>5.0</v>
      </c>
      <c r="D22" s="9" t="s">
        <v>103</v>
      </c>
      <c r="E22" s="9" t="s">
        <v>564</v>
      </c>
      <c r="F22" s="17"/>
      <c r="G22" s="17"/>
      <c r="H22" s="17"/>
      <c r="I22" s="17"/>
    </row>
    <row r="23" ht="15.75" customHeight="1">
      <c r="B23" s="8" t="s">
        <v>106</v>
      </c>
      <c r="C23" s="9">
        <v>6.0</v>
      </c>
      <c r="D23" s="9" t="s">
        <v>107</v>
      </c>
      <c r="E23" s="9" t="s">
        <v>561</v>
      </c>
      <c r="F23" s="23"/>
      <c r="G23" s="23"/>
      <c r="H23" s="23"/>
      <c r="I23" s="23"/>
    </row>
    <row r="24" ht="15.75" customHeight="1">
      <c r="B24" s="8" t="s">
        <v>106</v>
      </c>
      <c r="C24" s="9">
        <v>6.0</v>
      </c>
      <c r="D24" s="9" t="s">
        <v>111</v>
      </c>
      <c r="E24" s="9" t="s">
        <v>555</v>
      </c>
      <c r="F24" s="23"/>
      <c r="G24" s="23"/>
      <c r="H24" s="23"/>
      <c r="I24" s="23"/>
    </row>
    <row r="25" ht="15.75" customHeight="1">
      <c r="B25" s="8" t="s">
        <v>106</v>
      </c>
      <c r="C25" s="8">
        <v>6.0</v>
      </c>
      <c r="D25" s="8" t="s">
        <v>114</v>
      </c>
      <c r="E25" s="8" t="s">
        <v>564</v>
      </c>
      <c r="F25" s="24"/>
      <c r="G25" s="24"/>
      <c r="H25" s="24"/>
      <c r="I25" s="24"/>
    </row>
    <row r="26" ht="15.75" customHeight="1">
      <c r="B26" s="8" t="s">
        <v>106</v>
      </c>
      <c r="C26" s="8">
        <v>6.0</v>
      </c>
      <c r="D26" s="8" t="s">
        <v>117</v>
      </c>
      <c r="E26" s="8" t="s">
        <v>562</v>
      </c>
      <c r="F26" s="24"/>
      <c r="G26" s="24"/>
      <c r="H26" s="24"/>
      <c r="I26" s="24"/>
    </row>
    <row r="27" ht="15.75" customHeight="1">
      <c r="B27" s="8" t="s">
        <v>122</v>
      </c>
      <c r="C27" s="8">
        <v>7.0</v>
      </c>
      <c r="D27" s="8" t="s">
        <v>123</v>
      </c>
      <c r="E27" s="8" t="s">
        <v>575</v>
      </c>
      <c r="F27" s="24"/>
      <c r="G27" s="24"/>
      <c r="H27" s="24"/>
      <c r="I27" s="24"/>
    </row>
    <row r="28" ht="15.75" customHeight="1">
      <c r="B28" s="8" t="s">
        <v>122</v>
      </c>
      <c r="C28" s="8">
        <v>7.0</v>
      </c>
      <c r="D28" s="8" t="s">
        <v>128</v>
      </c>
      <c r="E28" s="8" t="s">
        <v>572</v>
      </c>
      <c r="F28" s="24"/>
      <c r="G28" s="24"/>
      <c r="H28" s="24"/>
      <c r="I28" s="24"/>
    </row>
    <row r="29" ht="15.75" customHeight="1">
      <c r="B29" s="8" t="s">
        <v>122</v>
      </c>
      <c r="C29" s="8">
        <v>7.0</v>
      </c>
      <c r="D29" s="8" t="s">
        <v>133</v>
      </c>
      <c r="E29" s="8" t="s">
        <v>559</v>
      </c>
      <c r="F29" s="24"/>
      <c r="G29" s="24"/>
      <c r="H29" s="24"/>
      <c r="I29" s="24"/>
    </row>
    <row r="30" ht="15.75" customHeight="1">
      <c r="B30" s="8" t="s">
        <v>122</v>
      </c>
      <c r="C30" s="8">
        <v>7.0</v>
      </c>
      <c r="D30" s="8" t="s">
        <v>137</v>
      </c>
      <c r="E30" s="8" t="s">
        <v>583</v>
      </c>
      <c r="F30" s="24"/>
      <c r="G30" s="24"/>
      <c r="H30" s="24"/>
      <c r="I30" s="24"/>
    </row>
    <row r="31" ht="15.75" customHeight="1">
      <c r="B31" s="8" t="s">
        <v>140</v>
      </c>
      <c r="C31" s="8">
        <v>8.0</v>
      </c>
      <c r="D31" s="8" t="s">
        <v>141</v>
      </c>
      <c r="E31" s="8" t="s">
        <v>566</v>
      </c>
      <c r="F31" s="24"/>
      <c r="G31" s="24"/>
      <c r="H31" s="24"/>
      <c r="I31" s="24"/>
    </row>
    <row r="32" ht="15.75" customHeight="1">
      <c r="B32" s="8" t="s">
        <v>140</v>
      </c>
      <c r="C32" s="8">
        <v>8.0</v>
      </c>
      <c r="D32" s="8" t="s">
        <v>143</v>
      </c>
      <c r="E32" s="8" t="s">
        <v>557</v>
      </c>
      <c r="F32" s="24"/>
      <c r="G32" s="24"/>
      <c r="H32" s="24"/>
      <c r="I32" s="24"/>
    </row>
    <row r="33" ht="15.75" customHeight="1">
      <c r="B33" s="8" t="s">
        <v>140</v>
      </c>
      <c r="C33" s="8">
        <v>8.0</v>
      </c>
      <c r="D33" s="8" t="s">
        <v>148</v>
      </c>
      <c r="E33" s="8" t="s">
        <v>576</v>
      </c>
      <c r="F33" s="24"/>
      <c r="G33" s="24"/>
      <c r="H33" s="24"/>
      <c r="I33" s="24"/>
    </row>
    <row r="34" ht="15.75" customHeight="1">
      <c r="B34" s="8" t="s">
        <v>140</v>
      </c>
      <c r="C34" s="8">
        <v>8.0</v>
      </c>
      <c r="D34" s="8" t="s">
        <v>152</v>
      </c>
      <c r="E34" s="8" t="s">
        <v>559</v>
      </c>
      <c r="F34" s="24"/>
      <c r="G34" s="24"/>
      <c r="H34" s="24"/>
      <c r="I34" s="24"/>
    </row>
    <row r="35" ht="15.75" customHeight="1">
      <c r="B35" s="8" t="s">
        <v>154</v>
      </c>
      <c r="C35" s="8">
        <v>9.0</v>
      </c>
      <c r="D35" s="8" t="s">
        <v>155</v>
      </c>
      <c r="E35" s="8" t="s">
        <v>561</v>
      </c>
      <c r="F35" s="24"/>
      <c r="G35" s="24"/>
      <c r="H35" s="24"/>
      <c r="I35" s="24"/>
    </row>
    <row r="36" ht="15.75" customHeight="1">
      <c r="B36" s="8" t="s">
        <v>154</v>
      </c>
      <c r="C36" s="8">
        <v>9.0</v>
      </c>
      <c r="D36" s="8" t="s">
        <v>160</v>
      </c>
      <c r="E36" s="8" t="s">
        <v>575</v>
      </c>
      <c r="F36" s="24"/>
      <c r="G36" s="24"/>
      <c r="H36" s="24"/>
      <c r="I36" s="24"/>
    </row>
    <row r="37" ht="15.75" customHeight="1">
      <c r="B37" s="8" t="s">
        <v>154</v>
      </c>
      <c r="C37" s="8">
        <v>9.0</v>
      </c>
      <c r="D37" s="8" t="s">
        <v>163</v>
      </c>
      <c r="E37" s="8" t="s">
        <v>572</v>
      </c>
      <c r="F37" s="24"/>
      <c r="G37" s="24"/>
      <c r="H37" s="24"/>
      <c r="I37" s="24"/>
    </row>
    <row r="38" ht="15.75" customHeight="1">
      <c r="B38" s="8" t="s">
        <v>154</v>
      </c>
      <c r="C38" s="8">
        <v>9.0</v>
      </c>
      <c r="D38" s="8" t="s">
        <v>170</v>
      </c>
      <c r="E38" s="8" t="s">
        <v>561</v>
      </c>
      <c r="F38" s="24"/>
      <c r="G38" s="24"/>
      <c r="H38" s="24"/>
      <c r="I38" s="24"/>
    </row>
    <row r="39" ht="15.75" customHeight="1">
      <c r="B39" s="8" t="s">
        <v>173</v>
      </c>
      <c r="C39" s="8">
        <v>10.0</v>
      </c>
      <c r="D39" s="8" t="s">
        <v>174</v>
      </c>
      <c r="E39" s="8" t="s">
        <v>575</v>
      </c>
      <c r="F39" s="24"/>
      <c r="G39" s="24"/>
      <c r="H39" s="24"/>
      <c r="I39" s="24"/>
    </row>
    <row r="40" ht="15.75" customHeight="1">
      <c r="B40" s="8" t="s">
        <v>173</v>
      </c>
      <c r="C40" s="8">
        <v>10.0</v>
      </c>
      <c r="D40" s="8" t="s">
        <v>180</v>
      </c>
      <c r="E40" s="8" t="s">
        <v>566</v>
      </c>
      <c r="F40" s="24"/>
      <c r="G40" s="24"/>
      <c r="H40" s="24"/>
      <c r="I40" s="24"/>
    </row>
    <row r="41" ht="15.75" customHeight="1">
      <c r="B41" s="8" t="s">
        <v>173</v>
      </c>
      <c r="C41" s="8">
        <v>10.0</v>
      </c>
      <c r="D41" s="8" t="s">
        <v>185</v>
      </c>
      <c r="E41" s="8" t="s">
        <v>576</v>
      </c>
      <c r="F41" s="24"/>
      <c r="G41" s="24"/>
      <c r="H41" s="24"/>
      <c r="I41" s="24"/>
    </row>
    <row r="42" ht="15.75" customHeight="1">
      <c r="B42" s="8" t="s">
        <v>173</v>
      </c>
      <c r="C42" s="8">
        <v>10.0</v>
      </c>
      <c r="D42" s="8" t="s">
        <v>188</v>
      </c>
      <c r="E42" s="8" t="s">
        <v>561</v>
      </c>
      <c r="F42" s="24"/>
      <c r="G42" s="24"/>
      <c r="H42" s="24"/>
      <c r="I42" s="24"/>
    </row>
    <row r="43" ht="15.75" customHeight="1">
      <c r="B43" s="8" t="s">
        <v>194</v>
      </c>
      <c r="C43" s="8">
        <v>11.0</v>
      </c>
      <c r="D43" s="8" t="s">
        <v>195</v>
      </c>
      <c r="E43" s="8" t="s">
        <v>562</v>
      </c>
      <c r="F43" s="24"/>
      <c r="G43" s="24"/>
      <c r="H43" s="24"/>
      <c r="I43" s="24"/>
    </row>
    <row r="44" ht="15.75" customHeight="1">
      <c r="B44" s="8" t="s">
        <v>194</v>
      </c>
      <c r="C44" s="8">
        <v>11.0</v>
      </c>
      <c r="D44" s="8" t="s">
        <v>202</v>
      </c>
      <c r="E44" s="8" t="s">
        <v>566</v>
      </c>
      <c r="F44" s="24"/>
      <c r="G44" s="24"/>
      <c r="H44" s="24"/>
      <c r="I44" s="24"/>
    </row>
    <row r="45" ht="15.75" customHeight="1">
      <c r="B45" s="8" t="s">
        <v>194</v>
      </c>
      <c r="C45" s="8">
        <v>11.0</v>
      </c>
      <c r="D45" s="8" t="s">
        <v>208</v>
      </c>
      <c r="E45" s="8" t="s">
        <v>562</v>
      </c>
      <c r="F45" s="24"/>
      <c r="G45" s="24"/>
      <c r="H45" s="24"/>
      <c r="I45" s="24"/>
    </row>
    <row r="46" ht="15.75" customHeight="1">
      <c r="B46" s="8" t="s">
        <v>194</v>
      </c>
      <c r="C46" s="8">
        <v>11.0</v>
      </c>
      <c r="D46" s="8" t="s">
        <v>213</v>
      </c>
      <c r="E46" s="8" t="s">
        <v>576</v>
      </c>
      <c r="F46" s="24"/>
      <c r="G46" s="24"/>
      <c r="H46" s="24"/>
      <c r="I46" s="24"/>
    </row>
    <row r="47" ht="15.75" customHeight="1">
      <c r="B47" s="8" t="s">
        <v>217</v>
      </c>
      <c r="C47" s="8">
        <v>12.0</v>
      </c>
      <c r="D47" s="8" t="s">
        <v>218</v>
      </c>
      <c r="E47" s="8" t="s">
        <v>561</v>
      </c>
      <c r="F47" s="24"/>
      <c r="G47" s="24"/>
      <c r="H47" s="24"/>
      <c r="I47" s="24"/>
    </row>
    <row r="48" ht="15.75" customHeight="1">
      <c r="B48" s="8" t="s">
        <v>217</v>
      </c>
      <c r="C48" s="8">
        <v>12.0</v>
      </c>
      <c r="D48" s="8" t="s">
        <v>222</v>
      </c>
      <c r="E48" s="8" t="s">
        <v>557</v>
      </c>
      <c r="F48" s="24"/>
      <c r="G48" s="24"/>
      <c r="H48" s="24"/>
      <c r="I48" s="24"/>
    </row>
    <row r="49" ht="15.75" customHeight="1">
      <c r="B49" s="8" t="s">
        <v>217</v>
      </c>
      <c r="C49" s="8">
        <v>12.0</v>
      </c>
      <c r="D49" s="8" t="s">
        <v>225</v>
      </c>
      <c r="E49" s="8" t="s">
        <v>575</v>
      </c>
      <c r="F49" s="24"/>
      <c r="G49" s="24"/>
      <c r="H49" s="24"/>
      <c r="I49" s="24"/>
    </row>
    <row r="50" ht="15.75" customHeight="1">
      <c r="B50" s="8" t="s">
        <v>217</v>
      </c>
      <c r="C50" s="8">
        <v>12.0</v>
      </c>
      <c r="D50" s="8" t="s">
        <v>227</v>
      </c>
      <c r="E50" s="8" t="s">
        <v>583</v>
      </c>
      <c r="F50" s="24"/>
      <c r="G50" s="24"/>
      <c r="H50" s="24"/>
      <c r="I50" s="24"/>
    </row>
    <row r="51" ht="15.75" customHeight="1">
      <c r="B51" s="8" t="s">
        <v>231</v>
      </c>
      <c r="C51" s="8">
        <v>13.0</v>
      </c>
      <c r="D51" s="8" t="s">
        <v>232</v>
      </c>
      <c r="E51" s="8" t="s">
        <v>575</v>
      </c>
      <c r="F51" s="24"/>
      <c r="G51" s="24"/>
      <c r="H51" s="24"/>
      <c r="I51" s="24"/>
    </row>
    <row r="52" ht="15.75" customHeight="1">
      <c r="B52" s="8" t="s">
        <v>231</v>
      </c>
      <c r="C52" s="8">
        <v>13.0</v>
      </c>
      <c r="D52" s="8" t="s">
        <v>237</v>
      </c>
      <c r="E52" s="8" t="s">
        <v>572</v>
      </c>
      <c r="F52" s="24"/>
      <c r="G52" s="24"/>
      <c r="H52" s="24"/>
      <c r="I52" s="24"/>
    </row>
    <row r="53" ht="15.75" customHeight="1">
      <c r="B53" s="8" t="s">
        <v>231</v>
      </c>
      <c r="C53" s="8">
        <v>13.0</v>
      </c>
      <c r="D53" s="8" t="s">
        <v>240</v>
      </c>
      <c r="E53" s="8" t="s">
        <v>575</v>
      </c>
      <c r="F53" s="24"/>
      <c r="G53" s="24"/>
      <c r="H53" s="24"/>
      <c r="I53" s="24"/>
    </row>
    <row r="54" ht="15.75" customHeight="1">
      <c r="B54" s="8" t="s">
        <v>231</v>
      </c>
      <c r="C54" s="8">
        <v>13.0</v>
      </c>
      <c r="D54" s="8" t="s">
        <v>244</v>
      </c>
      <c r="E54" s="8" t="s">
        <v>554</v>
      </c>
      <c r="F54" s="24"/>
      <c r="G54" s="24"/>
      <c r="H54" s="24"/>
      <c r="I54" s="24"/>
    </row>
    <row r="55" ht="15.75" customHeight="1">
      <c r="B55" s="8" t="s">
        <v>248</v>
      </c>
      <c r="C55" s="8">
        <v>14.0</v>
      </c>
      <c r="D55" s="8" t="s">
        <v>249</v>
      </c>
      <c r="E55" s="8" t="s">
        <v>554</v>
      </c>
      <c r="F55" s="24"/>
      <c r="G55" s="24"/>
      <c r="H55" s="24"/>
      <c r="I55" s="24"/>
    </row>
    <row r="56" ht="15.75" customHeight="1">
      <c r="B56" s="8" t="s">
        <v>248</v>
      </c>
      <c r="C56" s="8">
        <v>14.0</v>
      </c>
      <c r="D56" s="8" t="s">
        <v>254</v>
      </c>
      <c r="E56" s="8" t="s">
        <v>557</v>
      </c>
      <c r="F56" s="24"/>
      <c r="G56" s="24"/>
      <c r="H56" s="24"/>
      <c r="I56" s="24"/>
    </row>
    <row r="57" ht="15.75" customHeight="1">
      <c r="B57" s="8" t="s">
        <v>248</v>
      </c>
      <c r="C57" s="8">
        <v>14.0</v>
      </c>
      <c r="D57" s="8" t="s">
        <v>257</v>
      </c>
      <c r="E57" s="8" t="s">
        <v>576</v>
      </c>
      <c r="F57" s="24"/>
      <c r="G57" s="24"/>
      <c r="H57" s="24"/>
      <c r="I57" s="24"/>
    </row>
    <row r="58" ht="15.75" customHeight="1">
      <c r="B58" s="8" t="s">
        <v>248</v>
      </c>
      <c r="C58" s="8">
        <v>14.0</v>
      </c>
      <c r="D58" s="8" t="s">
        <v>260</v>
      </c>
      <c r="E58" s="8" t="s">
        <v>575</v>
      </c>
      <c r="F58" s="24"/>
      <c r="G58" s="24"/>
      <c r="H58" s="24"/>
      <c r="I58" s="24"/>
    </row>
    <row r="59" ht="15.75" customHeight="1">
      <c r="B59" s="8" t="s">
        <v>263</v>
      </c>
      <c r="C59" s="8">
        <v>15.0</v>
      </c>
      <c r="D59" s="8" t="s">
        <v>264</v>
      </c>
      <c r="E59" s="8" t="s">
        <v>575</v>
      </c>
      <c r="F59" s="24"/>
      <c r="G59" s="24"/>
      <c r="H59" s="24"/>
      <c r="I59" s="24"/>
    </row>
    <row r="60" ht="15.75" customHeight="1">
      <c r="B60" s="8" t="s">
        <v>263</v>
      </c>
      <c r="C60" s="8">
        <v>15.0</v>
      </c>
      <c r="D60" s="8" t="s">
        <v>269</v>
      </c>
      <c r="E60" s="8" t="s">
        <v>555</v>
      </c>
      <c r="F60" s="24"/>
      <c r="G60" s="24"/>
      <c r="H60" s="24"/>
      <c r="I60" s="24"/>
    </row>
    <row r="61" ht="15.75" customHeight="1">
      <c r="B61" s="8" t="s">
        <v>263</v>
      </c>
      <c r="C61" s="8">
        <v>15.0</v>
      </c>
      <c r="D61" s="8" t="s">
        <v>272</v>
      </c>
      <c r="E61" s="8" t="s">
        <v>561</v>
      </c>
      <c r="F61" s="24"/>
      <c r="G61" s="24"/>
      <c r="H61" s="24"/>
      <c r="I61" s="24"/>
    </row>
    <row r="62" ht="15.75" customHeight="1">
      <c r="B62" s="8" t="s">
        <v>263</v>
      </c>
      <c r="C62" s="8">
        <v>15.0</v>
      </c>
      <c r="D62" s="8" t="s">
        <v>275</v>
      </c>
      <c r="E62" s="8" t="s">
        <v>554</v>
      </c>
      <c r="F62" s="24"/>
      <c r="G62" s="24"/>
      <c r="H62" s="24"/>
      <c r="I62" s="24"/>
    </row>
    <row r="63" ht="15.75" customHeight="1">
      <c r="B63" s="8" t="s">
        <v>280</v>
      </c>
      <c r="C63" s="8">
        <v>16.0</v>
      </c>
      <c r="D63" s="8" t="s">
        <v>281</v>
      </c>
      <c r="E63" s="8" t="s">
        <v>561</v>
      </c>
      <c r="F63" s="24"/>
      <c r="G63" s="24"/>
      <c r="H63" s="24"/>
      <c r="I63" s="24"/>
    </row>
    <row r="64" ht="15.75" customHeight="1">
      <c r="B64" s="8" t="s">
        <v>280</v>
      </c>
      <c r="C64" s="8">
        <v>16.0</v>
      </c>
      <c r="D64" s="8" t="s">
        <v>283</v>
      </c>
      <c r="E64" s="8" t="s">
        <v>554</v>
      </c>
      <c r="F64" s="24"/>
      <c r="G64" s="24"/>
      <c r="H64" s="24"/>
      <c r="I64" s="24"/>
    </row>
    <row r="65" ht="15.75" customHeight="1">
      <c r="B65" s="8" t="s">
        <v>280</v>
      </c>
      <c r="C65" s="8">
        <v>16.0</v>
      </c>
      <c r="D65" s="8" t="s">
        <v>286</v>
      </c>
      <c r="E65" s="8" t="s">
        <v>572</v>
      </c>
      <c r="F65" s="24"/>
      <c r="G65" s="24"/>
      <c r="H65" s="24"/>
      <c r="I65" s="24"/>
    </row>
    <row r="66" ht="15.75" customHeight="1">
      <c r="B66" s="8" t="s">
        <v>280</v>
      </c>
      <c r="C66" s="8">
        <v>16.0</v>
      </c>
      <c r="D66" s="8" t="s">
        <v>289</v>
      </c>
      <c r="E66" s="8" t="s">
        <v>562</v>
      </c>
      <c r="F66" s="24"/>
      <c r="G66" s="24"/>
      <c r="H66" s="24"/>
      <c r="I66" s="24"/>
    </row>
    <row r="67" ht="15.75" customHeight="1">
      <c r="B67" s="8" t="s">
        <v>292</v>
      </c>
      <c r="C67" s="8">
        <v>17.0</v>
      </c>
      <c r="D67" s="8" t="s">
        <v>293</v>
      </c>
      <c r="E67" s="8" t="s">
        <v>554</v>
      </c>
      <c r="F67" s="24"/>
      <c r="G67" s="24"/>
      <c r="H67" s="24"/>
      <c r="I67" s="24"/>
    </row>
    <row r="68" ht="15.75" customHeight="1">
      <c r="B68" s="8" t="s">
        <v>292</v>
      </c>
      <c r="C68" s="8">
        <v>17.0</v>
      </c>
      <c r="D68" s="8" t="s">
        <v>296</v>
      </c>
      <c r="E68" s="8" t="s">
        <v>572</v>
      </c>
      <c r="F68" s="24"/>
      <c r="G68" s="24"/>
      <c r="H68" s="24"/>
      <c r="I68" s="24"/>
    </row>
    <row r="69" ht="15.75" customHeight="1">
      <c r="B69" s="8" t="s">
        <v>292</v>
      </c>
      <c r="C69" s="8">
        <v>17.0</v>
      </c>
      <c r="D69" s="8" t="s">
        <v>300</v>
      </c>
      <c r="E69" s="8" t="s">
        <v>559</v>
      </c>
      <c r="F69" s="24"/>
      <c r="G69" s="24"/>
      <c r="H69" s="24"/>
      <c r="I69" s="24"/>
    </row>
    <row r="70" ht="15.75" customHeight="1">
      <c r="B70" s="8" t="s">
        <v>292</v>
      </c>
      <c r="C70" s="8">
        <v>17.0</v>
      </c>
      <c r="D70" s="8" t="s">
        <v>304</v>
      </c>
      <c r="E70" s="8" t="s">
        <v>576</v>
      </c>
      <c r="F70" s="24"/>
      <c r="G70" s="24"/>
      <c r="H70" s="24"/>
      <c r="I70" s="24"/>
    </row>
    <row r="71" ht="15.75" customHeight="1">
      <c r="B71" s="8" t="s">
        <v>307</v>
      </c>
      <c r="C71" s="8">
        <v>18.0</v>
      </c>
      <c r="D71" s="8" t="s">
        <v>308</v>
      </c>
      <c r="E71" s="8" t="s">
        <v>554</v>
      </c>
      <c r="F71" s="24"/>
      <c r="G71" s="24"/>
      <c r="H71" s="24"/>
      <c r="I71" s="24"/>
    </row>
    <row r="72" ht="15.75" customHeight="1">
      <c r="B72" s="8" t="s">
        <v>307</v>
      </c>
      <c r="C72" s="8">
        <v>18.0</v>
      </c>
      <c r="D72" s="8" t="s">
        <v>313</v>
      </c>
      <c r="E72" s="8" t="s">
        <v>554</v>
      </c>
      <c r="F72" s="24"/>
      <c r="G72" s="24"/>
      <c r="H72" s="24"/>
      <c r="I72" s="24"/>
    </row>
    <row r="73" ht="15.75" customHeight="1">
      <c r="B73" s="8" t="s">
        <v>307</v>
      </c>
      <c r="C73" s="8">
        <v>18.0</v>
      </c>
      <c r="D73" s="8" t="s">
        <v>317</v>
      </c>
      <c r="E73" s="8" t="s">
        <v>572</v>
      </c>
      <c r="F73" s="24"/>
      <c r="G73" s="24"/>
      <c r="H73" s="24"/>
      <c r="I73" s="24"/>
    </row>
    <row r="74" ht="15.75" customHeight="1">
      <c r="B74" s="8" t="s">
        <v>307</v>
      </c>
      <c r="C74" s="8">
        <v>18.0</v>
      </c>
      <c r="D74" s="8" t="s">
        <v>321</v>
      </c>
      <c r="E74" s="8" t="s">
        <v>561</v>
      </c>
      <c r="F74" s="24"/>
      <c r="G74" s="24"/>
      <c r="H74" s="24"/>
      <c r="I74" s="24"/>
    </row>
    <row r="75" ht="15.75" customHeight="1">
      <c r="B75" s="8" t="s">
        <v>324</v>
      </c>
      <c r="C75" s="8">
        <v>19.0</v>
      </c>
      <c r="D75" s="8" t="s">
        <v>325</v>
      </c>
      <c r="E75" s="8" t="s">
        <v>575</v>
      </c>
      <c r="F75" s="24"/>
      <c r="G75" s="24"/>
      <c r="H75" s="24"/>
      <c r="I75" s="24"/>
    </row>
    <row r="76" ht="15.75" customHeight="1">
      <c r="B76" s="8" t="s">
        <v>324</v>
      </c>
      <c r="C76" s="8">
        <v>19.0</v>
      </c>
      <c r="D76" s="8" t="s">
        <v>328</v>
      </c>
      <c r="E76" s="8" t="s">
        <v>562</v>
      </c>
      <c r="F76" s="24"/>
      <c r="G76" s="24"/>
      <c r="H76" s="24"/>
      <c r="I76" s="24"/>
    </row>
    <row r="77" ht="15.75" customHeight="1">
      <c r="B77" s="8" t="s">
        <v>324</v>
      </c>
      <c r="C77" s="8">
        <v>19.0</v>
      </c>
      <c r="D77" s="8" t="s">
        <v>331</v>
      </c>
      <c r="E77" s="8" t="s">
        <v>566</v>
      </c>
      <c r="F77" s="24"/>
      <c r="G77" s="24"/>
      <c r="H77" s="24"/>
      <c r="I77" s="24"/>
    </row>
    <row r="78" ht="15.75" customHeight="1">
      <c r="B78" s="8" t="s">
        <v>324</v>
      </c>
      <c r="C78" s="8">
        <v>19.0</v>
      </c>
      <c r="D78" s="8" t="s">
        <v>336</v>
      </c>
      <c r="E78" s="8" t="s">
        <v>575</v>
      </c>
      <c r="F78" s="24"/>
      <c r="G78" s="24"/>
      <c r="H78" s="24"/>
      <c r="I78" s="24"/>
    </row>
    <row r="79" ht="15.75" customHeight="1">
      <c r="B79" s="8" t="s">
        <v>340</v>
      </c>
      <c r="C79" s="8">
        <v>20.0</v>
      </c>
      <c r="D79" s="8" t="s">
        <v>341</v>
      </c>
      <c r="E79" s="8" t="s">
        <v>575</v>
      </c>
      <c r="F79" s="24"/>
      <c r="G79" s="24"/>
      <c r="H79" s="24"/>
      <c r="I79" s="24"/>
    </row>
    <row r="80" ht="15.75" customHeight="1">
      <c r="B80" s="8" t="s">
        <v>340</v>
      </c>
      <c r="C80" s="8">
        <v>20.0</v>
      </c>
      <c r="D80" s="8" t="s">
        <v>346</v>
      </c>
      <c r="E80" s="8" t="s">
        <v>557</v>
      </c>
      <c r="F80" s="24"/>
      <c r="G80" s="24"/>
      <c r="H80" s="24"/>
      <c r="I80" s="24"/>
    </row>
    <row r="81" ht="15.75" customHeight="1">
      <c r="B81" s="8" t="s">
        <v>340</v>
      </c>
      <c r="C81" s="8">
        <v>20.0</v>
      </c>
      <c r="D81" s="8" t="s">
        <v>349</v>
      </c>
      <c r="E81" s="8" t="s">
        <v>562</v>
      </c>
      <c r="F81" s="24"/>
      <c r="G81" s="24"/>
      <c r="H81" s="24"/>
      <c r="I81" s="24"/>
    </row>
    <row r="82" ht="15.75" customHeight="1">
      <c r="B82" s="8" t="s">
        <v>340</v>
      </c>
      <c r="C82" s="8">
        <v>20.0</v>
      </c>
      <c r="D82" s="8" t="s">
        <v>352</v>
      </c>
      <c r="E82" s="8" t="s">
        <v>561</v>
      </c>
      <c r="F82" s="24"/>
      <c r="G82" s="24"/>
      <c r="H82" s="24"/>
      <c r="I82" s="24"/>
    </row>
    <row r="83" ht="15.75" customHeight="1">
      <c r="B83" s="8" t="s">
        <v>356</v>
      </c>
      <c r="C83" s="8">
        <v>21.0</v>
      </c>
      <c r="D83" s="8" t="s">
        <v>357</v>
      </c>
      <c r="E83" s="8" t="s">
        <v>554</v>
      </c>
      <c r="F83" s="24"/>
      <c r="G83" s="24"/>
      <c r="H83" s="24"/>
      <c r="I83" s="24"/>
    </row>
    <row r="84" ht="15.75" customHeight="1">
      <c r="B84" s="8" t="s">
        <v>356</v>
      </c>
      <c r="C84" s="8">
        <v>21.0</v>
      </c>
      <c r="D84" s="8" t="s">
        <v>359</v>
      </c>
      <c r="E84" s="8" t="s">
        <v>595</v>
      </c>
      <c r="F84" s="24"/>
      <c r="G84" s="24"/>
      <c r="H84" s="24"/>
      <c r="I84" s="24"/>
    </row>
    <row r="85" ht="15.75" customHeight="1">
      <c r="B85" s="8" t="s">
        <v>356</v>
      </c>
      <c r="C85" s="8">
        <v>21.0</v>
      </c>
      <c r="D85" s="8" t="s">
        <v>365</v>
      </c>
      <c r="E85" s="8" t="s">
        <v>564</v>
      </c>
      <c r="F85" s="24"/>
      <c r="G85" s="24"/>
      <c r="H85" s="24"/>
      <c r="I85" s="24"/>
    </row>
    <row r="86" ht="15.75" customHeight="1">
      <c r="B86" s="8" t="s">
        <v>356</v>
      </c>
      <c r="C86" s="8">
        <v>21.0</v>
      </c>
      <c r="D86" s="8" t="s">
        <v>368</v>
      </c>
      <c r="E86" s="8" t="s">
        <v>576</v>
      </c>
      <c r="F86" s="24"/>
      <c r="G86" s="24"/>
      <c r="H86" s="24"/>
      <c r="I86" s="24"/>
    </row>
    <row r="87" ht="15.75" customHeight="1">
      <c r="B87" s="8" t="s">
        <v>371</v>
      </c>
      <c r="C87" s="8">
        <v>22.0</v>
      </c>
      <c r="D87" s="8" t="s">
        <v>372</v>
      </c>
      <c r="E87" s="8" t="s">
        <v>575</v>
      </c>
      <c r="F87" s="24"/>
      <c r="G87" s="24"/>
      <c r="H87" s="24"/>
      <c r="I87" s="24"/>
    </row>
    <row r="88" ht="15.75" customHeight="1">
      <c r="B88" s="8" t="s">
        <v>371</v>
      </c>
      <c r="C88" s="8">
        <v>22.0</v>
      </c>
      <c r="D88" s="8" t="s">
        <v>379</v>
      </c>
      <c r="E88" s="8" t="s">
        <v>554</v>
      </c>
      <c r="F88" s="24"/>
      <c r="G88" s="24"/>
      <c r="H88" s="24"/>
      <c r="I88" s="24"/>
    </row>
    <row r="89" ht="15.75" customHeight="1">
      <c r="B89" s="8" t="s">
        <v>371</v>
      </c>
      <c r="C89" s="8">
        <v>22.0</v>
      </c>
      <c r="D89" s="8" t="s">
        <v>382</v>
      </c>
      <c r="E89" s="8" t="s">
        <v>562</v>
      </c>
      <c r="F89" s="24"/>
      <c r="G89" s="24"/>
      <c r="H89" s="24"/>
      <c r="I89" s="24"/>
    </row>
    <row r="90" ht="15.75" customHeight="1">
      <c r="B90" s="8" t="s">
        <v>371</v>
      </c>
      <c r="C90" s="8">
        <v>22.0</v>
      </c>
      <c r="D90" s="8" t="s">
        <v>384</v>
      </c>
      <c r="E90" s="8" t="s">
        <v>561</v>
      </c>
      <c r="F90" s="24"/>
      <c r="G90" s="24"/>
      <c r="H90" s="24"/>
      <c r="I90" s="24"/>
    </row>
    <row r="91" ht="15.75" customHeight="1">
      <c r="B91" s="8" t="s">
        <v>387</v>
      </c>
      <c r="C91" s="8">
        <v>23.0</v>
      </c>
      <c r="D91" s="8" t="s">
        <v>388</v>
      </c>
      <c r="E91" s="8" t="s">
        <v>566</v>
      </c>
      <c r="F91" s="24"/>
      <c r="G91" s="24"/>
      <c r="H91" s="24"/>
      <c r="I91" s="24"/>
    </row>
    <row r="92" ht="15.75" customHeight="1">
      <c r="B92" s="8" t="s">
        <v>387</v>
      </c>
      <c r="C92" s="8">
        <v>23.0</v>
      </c>
      <c r="D92" s="8" t="s">
        <v>391</v>
      </c>
      <c r="E92" s="8" t="s">
        <v>559</v>
      </c>
      <c r="F92" s="24"/>
      <c r="G92" s="24"/>
      <c r="H92" s="24"/>
      <c r="I92" s="24"/>
    </row>
    <row r="93" ht="15.75" customHeight="1">
      <c r="B93" s="8" t="s">
        <v>387</v>
      </c>
      <c r="C93" s="8">
        <v>23.0</v>
      </c>
      <c r="D93" s="8" t="s">
        <v>393</v>
      </c>
      <c r="E93" s="8" t="s">
        <v>575</v>
      </c>
      <c r="F93" s="24"/>
      <c r="G93" s="24"/>
      <c r="H93" s="24"/>
      <c r="I93" s="24"/>
    </row>
    <row r="94" ht="15.75" customHeight="1">
      <c r="B94" s="8" t="s">
        <v>387</v>
      </c>
      <c r="C94" s="8">
        <v>23.0</v>
      </c>
      <c r="D94" s="8" t="s">
        <v>398</v>
      </c>
      <c r="E94" s="8" t="s">
        <v>561</v>
      </c>
      <c r="F94" s="24"/>
      <c r="G94" s="24"/>
      <c r="H94" s="24"/>
      <c r="I94" s="24"/>
    </row>
    <row r="95" ht="15.75" customHeight="1">
      <c r="B95" s="8" t="s">
        <v>402</v>
      </c>
      <c r="C95" s="8">
        <v>24.0</v>
      </c>
      <c r="D95" s="8" t="s">
        <v>403</v>
      </c>
      <c r="E95" s="8" t="s">
        <v>572</v>
      </c>
      <c r="F95" s="24"/>
      <c r="G95" s="24"/>
      <c r="H95" s="24"/>
      <c r="I95" s="24"/>
    </row>
    <row r="96" ht="15.75" customHeight="1">
      <c r="B96" s="8" t="s">
        <v>402</v>
      </c>
      <c r="C96" s="8">
        <v>24.0</v>
      </c>
      <c r="D96" s="8" t="s">
        <v>409</v>
      </c>
      <c r="E96" s="8" t="s">
        <v>557</v>
      </c>
      <c r="F96" s="24"/>
      <c r="G96" s="24"/>
      <c r="H96" s="24"/>
      <c r="I96" s="24"/>
    </row>
    <row r="97" ht="15.75" customHeight="1">
      <c r="B97" s="8" t="s">
        <v>402</v>
      </c>
      <c r="C97" s="8">
        <v>24.0</v>
      </c>
      <c r="D97" s="8" t="s">
        <v>414</v>
      </c>
      <c r="E97" s="8" t="s">
        <v>562</v>
      </c>
      <c r="F97" s="24"/>
      <c r="G97" s="24"/>
      <c r="H97" s="24"/>
      <c r="I97" s="24"/>
    </row>
    <row r="98" ht="15.75" customHeight="1">
      <c r="B98" s="8" t="s">
        <v>402</v>
      </c>
      <c r="C98" s="8">
        <v>24.0</v>
      </c>
      <c r="D98" s="8" t="s">
        <v>417</v>
      </c>
      <c r="E98" s="8" t="s">
        <v>576</v>
      </c>
      <c r="F98" s="24"/>
      <c r="G98" s="24"/>
      <c r="H98" s="24"/>
      <c r="I98" s="24"/>
    </row>
    <row r="99" ht="15.75" customHeight="1">
      <c r="B99" s="8" t="s">
        <v>420</v>
      </c>
      <c r="C99" s="8">
        <v>25.0</v>
      </c>
      <c r="D99" s="8" t="s">
        <v>421</v>
      </c>
      <c r="E99" s="8" t="s">
        <v>575</v>
      </c>
      <c r="F99" s="24"/>
      <c r="G99" s="24"/>
      <c r="H99" s="24"/>
      <c r="I99" s="24"/>
    </row>
    <row r="100" ht="15.75" customHeight="1">
      <c r="B100" s="8" t="s">
        <v>420</v>
      </c>
      <c r="C100" s="8">
        <v>25.0</v>
      </c>
      <c r="D100" s="8" t="s">
        <v>423</v>
      </c>
      <c r="E100" s="8" t="s">
        <v>595</v>
      </c>
      <c r="F100" s="24"/>
      <c r="G100" s="24"/>
      <c r="H100" s="24"/>
      <c r="I100" s="24"/>
    </row>
    <row r="101" ht="15.75" customHeight="1">
      <c r="B101" s="8" t="s">
        <v>420</v>
      </c>
      <c r="C101" s="8">
        <v>25.0</v>
      </c>
      <c r="D101" s="8" t="s">
        <v>427</v>
      </c>
      <c r="E101" s="8" t="s">
        <v>554</v>
      </c>
      <c r="F101" s="24"/>
      <c r="G101" s="24"/>
      <c r="H101" s="24"/>
      <c r="I101" s="24"/>
    </row>
    <row r="102" ht="15.75" customHeight="1">
      <c r="B102" s="8" t="s">
        <v>420</v>
      </c>
      <c r="C102" s="8">
        <v>25.0</v>
      </c>
      <c r="D102" s="8" t="s">
        <v>433</v>
      </c>
      <c r="E102" s="8" t="s">
        <v>576</v>
      </c>
      <c r="F102" s="24"/>
      <c r="G102" s="24"/>
      <c r="H102" s="24"/>
      <c r="I102" s="24"/>
    </row>
    <row r="103" ht="15.75" customHeight="1">
      <c r="B103" s="8" t="s">
        <v>436</v>
      </c>
      <c r="C103" s="8">
        <v>26.0</v>
      </c>
      <c r="D103" s="8" t="s">
        <v>437</v>
      </c>
      <c r="E103" s="8" t="s">
        <v>554</v>
      </c>
      <c r="F103" s="24"/>
      <c r="G103" s="24"/>
      <c r="H103" s="24"/>
      <c r="I103" s="24"/>
    </row>
    <row r="104" ht="15.75" customHeight="1">
      <c r="B104" s="8" t="s">
        <v>436</v>
      </c>
      <c r="C104" s="8">
        <v>26.0</v>
      </c>
      <c r="D104" s="8" t="s">
        <v>444</v>
      </c>
      <c r="E104" s="8" t="s">
        <v>572</v>
      </c>
      <c r="F104" s="24"/>
      <c r="G104" s="24"/>
      <c r="H104" s="24"/>
      <c r="I104" s="24"/>
    </row>
    <row r="105" ht="15.75" customHeight="1">
      <c r="B105" s="8" t="s">
        <v>436</v>
      </c>
      <c r="C105" s="8">
        <v>26.0</v>
      </c>
      <c r="D105" s="8" t="s">
        <v>447</v>
      </c>
      <c r="E105" s="8" t="s">
        <v>575</v>
      </c>
      <c r="F105" s="24"/>
      <c r="G105" s="24"/>
      <c r="H105" s="24"/>
      <c r="I105" s="24"/>
    </row>
    <row r="106" ht="15.75" customHeight="1">
      <c r="B106" s="8" t="s">
        <v>436</v>
      </c>
      <c r="C106" s="8">
        <v>26.0</v>
      </c>
      <c r="D106" s="8" t="s">
        <v>453</v>
      </c>
      <c r="E106" s="8" t="s">
        <v>583</v>
      </c>
      <c r="F106" s="24"/>
      <c r="G106" s="24"/>
      <c r="H106" s="24"/>
      <c r="I106" s="24"/>
    </row>
    <row r="107" ht="15.75" customHeight="1">
      <c r="B107" s="8" t="s">
        <v>456</v>
      </c>
      <c r="C107" s="8">
        <v>27.0</v>
      </c>
      <c r="D107" s="8" t="s">
        <v>457</v>
      </c>
      <c r="E107" s="8" t="s">
        <v>575</v>
      </c>
      <c r="F107" s="24"/>
      <c r="G107" s="24"/>
      <c r="H107" s="24"/>
      <c r="I107" s="24"/>
    </row>
    <row r="108" ht="15.75" customHeight="1">
      <c r="B108" s="8" t="s">
        <v>456</v>
      </c>
      <c r="C108" s="8">
        <v>27.0</v>
      </c>
      <c r="D108" s="8" t="s">
        <v>462</v>
      </c>
      <c r="E108" s="8" t="s">
        <v>559</v>
      </c>
      <c r="F108" s="24"/>
      <c r="G108" s="24"/>
      <c r="H108" s="24"/>
      <c r="I108" s="24"/>
    </row>
    <row r="109" ht="15.75" customHeight="1">
      <c r="B109" s="8" t="s">
        <v>456</v>
      </c>
      <c r="C109" s="8">
        <v>27.0</v>
      </c>
      <c r="D109" s="8" t="s">
        <v>466</v>
      </c>
      <c r="E109" s="8" t="s">
        <v>561</v>
      </c>
      <c r="F109" s="24"/>
      <c r="G109" s="24"/>
      <c r="H109" s="24"/>
      <c r="I109" s="24"/>
    </row>
    <row r="110" ht="15.75" customHeight="1">
      <c r="B110" s="8" t="s">
        <v>456</v>
      </c>
      <c r="C110" s="8">
        <v>27.0</v>
      </c>
      <c r="D110" s="8" t="s">
        <v>469</v>
      </c>
      <c r="E110" s="8" t="s">
        <v>575</v>
      </c>
      <c r="F110" s="24"/>
      <c r="G110" s="24"/>
      <c r="H110" s="24"/>
      <c r="I110" s="24"/>
    </row>
    <row r="111" ht="15.75" customHeight="1">
      <c r="B111" s="8" t="s">
        <v>472</v>
      </c>
      <c r="C111" s="8">
        <v>28.0</v>
      </c>
      <c r="D111" s="8" t="s">
        <v>473</v>
      </c>
      <c r="E111" s="8" t="s">
        <v>572</v>
      </c>
      <c r="F111" s="24"/>
      <c r="G111" s="24"/>
      <c r="H111" s="24"/>
      <c r="I111" s="24"/>
    </row>
    <row r="112" ht="15.75" customHeight="1">
      <c r="B112" s="8" t="s">
        <v>472</v>
      </c>
      <c r="C112" s="8">
        <v>28.0</v>
      </c>
      <c r="D112" s="8" t="s">
        <v>476</v>
      </c>
      <c r="E112" s="8" t="s">
        <v>595</v>
      </c>
      <c r="F112" s="24"/>
      <c r="G112" s="24"/>
      <c r="H112" s="24"/>
      <c r="I112" s="24"/>
    </row>
    <row r="113" ht="15.75" customHeight="1">
      <c r="B113" s="8" t="s">
        <v>472</v>
      </c>
      <c r="C113" s="8">
        <v>28.0</v>
      </c>
      <c r="D113" s="8" t="s">
        <v>481</v>
      </c>
      <c r="E113" s="8" t="s">
        <v>576</v>
      </c>
      <c r="F113" s="24"/>
      <c r="G113" s="24"/>
      <c r="H113" s="24"/>
      <c r="I113" s="24"/>
    </row>
    <row r="114" ht="15.75" customHeight="1">
      <c r="B114" s="8" t="s">
        <v>472</v>
      </c>
      <c r="C114" s="8">
        <v>28.0</v>
      </c>
      <c r="D114" s="8" t="s">
        <v>485</v>
      </c>
      <c r="E114" s="8" t="s">
        <v>564</v>
      </c>
      <c r="F114" s="24"/>
      <c r="G114" s="24"/>
      <c r="H114" s="24"/>
      <c r="I114" s="24"/>
    </row>
    <row r="115" ht="15.75" customHeight="1">
      <c r="B115" s="8" t="s">
        <v>488</v>
      </c>
      <c r="C115" s="8">
        <v>29.0</v>
      </c>
      <c r="D115" s="8" t="s">
        <v>489</v>
      </c>
      <c r="E115" s="8" t="s">
        <v>554</v>
      </c>
      <c r="F115" s="24"/>
      <c r="G115" s="24"/>
      <c r="H115" s="24"/>
      <c r="I115" s="24"/>
    </row>
    <row r="116" ht="15.75" customHeight="1">
      <c r="B116" s="8" t="s">
        <v>488</v>
      </c>
      <c r="C116" s="8">
        <v>29.0</v>
      </c>
      <c r="D116" s="8" t="s">
        <v>493</v>
      </c>
      <c r="E116" s="8" t="s">
        <v>596</v>
      </c>
      <c r="F116" s="24"/>
      <c r="G116" s="24"/>
      <c r="H116" s="24"/>
      <c r="I116" s="24"/>
    </row>
    <row r="117" ht="15.75" customHeight="1">
      <c r="B117" s="8" t="s">
        <v>488</v>
      </c>
      <c r="C117" s="8">
        <v>29.0</v>
      </c>
      <c r="D117" s="8" t="s">
        <v>497</v>
      </c>
      <c r="E117" s="8" t="s">
        <v>559</v>
      </c>
      <c r="F117" s="24"/>
      <c r="G117" s="24"/>
      <c r="H117" s="24"/>
      <c r="I117" s="24"/>
    </row>
    <row r="118" ht="15.75" customHeight="1">
      <c r="B118" s="8" t="s">
        <v>488</v>
      </c>
      <c r="C118" s="8">
        <v>29.0</v>
      </c>
      <c r="D118" s="8" t="s">
        <v>501</v>
      </c>
      <c r="E118" s="8" t="s">
        <v>561</v>
      </c>
      <c r="F118" s="24"/>
      <c r="G118" s="24"/>
      <c r="H118" s="24"/>
      <c r="I118" s="24"/>
    </row>
    <row r="119" ht="15.75" customHeight="1">
      <c r="B119" s="8" t="s">
        <v>504</v>
      </c>
      <c r="C119" s="8">
        <v>30.0</v>
      </c>
      <c r="D119" s="8" t="s">
        <v>505</v>
      </c>
      <c r="E119" s="8" t="s">
        <v>572</v>
      </c>
      <c r="F119" s="24"/>
      <c r="G119" s="24"/>
      <c r="H119" s="24"/>
      <c r="I119" s="24"/>
    </row>
    <row r="120" ht="15.75" customHeight="1">
      <c r="B120" s="8" t="s">
        <v>504</v>
      </c>
      <c r="C120" s="8">
        <v>30.0</v>
      </c>
      <c r="D120" s="8" t="s">
        <v>510</v>
      </c>
      <c r="E120" s="8" t="s">
        <v>559</v>
      </c>
      <c r="F120" s="24"/>
      <c r="G120" s="24"/>
      <c r="H120" s="24"/>
      <c r="I120" s="24"/>
    </row>
    <row r="121" ht="15.75" customHeight="1">
      <c r="B121" s="8" t="s">
        <v>504</v>
      </c>
      <c r="C121" s="8">
        <v>30.0</v>
      </c>
      <c r="D121" s="8" t="s">
        <v>513</v>
      </c>
      <c r="E121" s="8" t="s">
        <v>575</v>
      </c>
      <c r="F121" s="24"/>
      <c r="G121" s="24"/>
      <c r="H121" s="24"/>
      <c r="I121" s="24"/>
    </row>
    <row r="122" ht="15.75" customHeight="1">
      <c r="B122" s="8" t="s">
        <v>504</v>
      </c>
      <c r="C122" s="8">
        <v>30.0</v>
      </c>
      <c r="D122" s="8" t="s">
        <v>517</v>
      </c>
      <c r="E122" s="8" t="s">
        <v>575</v>
      </c>
      <c r="F122" s="24"/>
      <c r="G122" s="24"/>
      <c r="H122" s="24"/>
      <c r="I122" s="24"/>
    </row>
    <row r="123" ht="15.75" customHeight="1">
      <c r="B123" s="8" t="s">
        <v>521</v>
      </c>
      <c r="C123" s="8">
        <v>31.0</v>
      </c>
      <c r="D123" s="8" t="s">
        <v>522</v>
      </c>
      <c r="E123" s="8" t="s">
        <v>554</v>
      </c>
      <c r="F123" s="24"/>
      <c r="G123" s="24"/>
      <c r="H123" s="24"/>
      <c r="I123" s="24"/>
    </row>
    <row r="124" ht="15.75" customHeight="1">
      <c r="B124" s="8" t="s">
        <v>521</v>
      </c>
      <c r="C124" s="8">
        <v>31.0</v>
      </c>
      <c r="D124" s="8" t="s">
        <v>527</v>
      </c>
      <c r="E124" s="8" t="s">
        <v>562</v>
      </c>
      <c r="F124" s="24"/>
      <c r="G124" s="24"/>
      <c r="H124" s="24"/>
      <c r="I124" s="24"/>
    </row>
    <row r="125" ht="15.75" customHeight="1">
      <c r="B125" s="8" t="s">
        <v>521</v>
      </c>
      <c r="C125" s="8">
        <v>31.0</v>
      </c>
      <c r="D125" s="8" t="s">
        <v>530</v>
      </c>
      <c r="E125" s="8" t="s">
        <v>554</v>
      </c>
      <c r="F125" s="24"/>
      <c r="G125" s="24"/>
      <c r="H125" s="24"/>
      <c r="I125" s="24"/>
    </row>
    <row r="126" ht="15.75" customHeight="1">
      <c r="B126" s="8" t="s">
        <v>521</v>
      </c>
      <c r="C126" s="8">
        <v>31.0</v>
      </c>
      <c r="D126" s="8" t="s">
        <v>533</v>
      </c>
      <c r="E126" s="8" t="s">
        <v>561</v>
      </c>
      <c r="F126" s="24"/>
      <c r="G126" s="24"/>
      <c r="H126" s="24"/>
      <c r="I126" s="24"/>
    </row>
    <row r="127" ht="15.75" customHeight="1">
      <c r="B127" s="8" t="s">
        <v>538</v>
      </c>
      <c r="C127" s="8">
        <v>32.0</v>
      </c>
      <c r="D127" s="8" t="s">
        <v>539</v>
      </c>
      <c r="E127" s="8" t="s">
        <v>554</v>
      </c>
      <c r="F127" s="24"/>
      <c r="G127" s="24"/>
      <c r="H127" s="24"/>
      <c r="I127" s="24"/>
    </row>
    <row r="128" ht="15.75" customHeight="1">
      <c r="B128" s="8" t="s">
        <v>538</v>
      </c>
      <c r="C128" s="8">
        <v>32.0</v>
      </c>
      <c r="D128" s="8" t="s">
        <v>541</v>
      </c>
      <c r="E128" s="8" t="s">
        <v>566</v>
      </c>
      <c r="F128" s="24"/>
      <c r="G128" s="24"/>
      <c r="H128" s="24"/>
      <c r="I128" s="24"/>
    </row>
    <row r="129" ht="15.75" customHeight="1">
      <c r="B129" s="8" t="s">
        <v>538</v>
      </c>
      <c r="C129" s="8">
        <v>32.0</v>
      </c>
      <c r="D129" s="8" t="s">
        <v>545</v>
      </c>
      <c r="E129" s="8" t="s">
        <v>554</v>
      </c>
      <c r="F129" s="24"/>
      <c r="G129" s="24"/>
      <c r="H129" s="24"/>
      <c r="I129" s="24"/>
    </row>
    <row r="130" ht="15.75" customHeight="1">
      <c r="B130" s="8" t="s">
        <v>538</v>
      </c>
      <c r="C130" s="8">
        <v>32.0</v>
      </c>
      <c r="D130" s="8" t="s">
        <v>547</v>
      </c>
      <c r="E130" s="8" t="s">
        <v>575</v>
      </c>
      <c r="F130" s="24"/>
      <c r="G130" s="24"/>
      <c r="H130" s="24"/>
      <c r="I130" s="24"/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6">
    <mergeCell ref="H2:I2"/>
    <mergeCell ref="H3:I3"/>
    <mergeCell ref="H4:I4"/>
    <mergeCell ref="H5:I5"/>
    <mergeCell ref="H6:I6"/>
    <mergeCell ref="H7:I7"/>
  </mergeCells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B-</v>
      </c>
      <c r="C3" s="27" t="s">
        <v>58</v>
      </c>
      <c r="D3" s="28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0.62</v>
      </c>
      <c r="E3" s="28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0.21</v>
      </c>
      <c r="F3" s="28">
        <f t="shared" ref="F3:F6" si="2">1-D3-E3</f>
        <v>0.17</v>
      </c>
      <c r="G3" s="27" t="s">
        <v>65</v>
      </c>
      <c r="H3" s="26" t="str">
        <f>OFFSET(Equipes!D$2,MATCH(G3,Equipes!D$3:D$132,0),1)</f>
        <v>D+</v>
      </c>
      <c r="I3" s="29">
        <f t="shared" ref="I3:K3" si="1">1/D3</f>
        <v>1.612903226</v>
      </c>
      <c r="J3" s="29">
        <f t="shared" si="1"/>
        <v>4.761904762</v>
      </c>
      <c r="K3" s="29">
        <f t="shared" si="1"/>
        <v>5.882352941</v>
      </c>
      <c r="L3" s="26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-1</v>
      </c>
      <c r="M3" s="26">
        <f t="shared" ref="M3:M6" si="4">-L3</f>
        <v>1</v>
      </c>
      <c r="N3" s="30"/>
      <c r="O3" s="31"/>
    </row>
    <row r="4" ht="15.75" customHeight="1">
      <c r="B4" s="26" t="str">
        <f>OFFSET(Equipes!D$2,MATCH(C4,Equipes!D$3:D$132,0),1)</f>
        <v>C+</v>
      </c>
      <c r="C4" s="27" t="s">
        <v>62</v>
      </c>
      <c r="D4" s="28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0.68</v>
      </c>
      <c r="E4" s="28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0.19</v>
      </c>
      <c r="F4" s="28">
        <f t="shared" si="2"/>
        <v>0.13</v>
      </c>
      <c r="G4" s="27" t="s">
        <v>70</v>
      </c>
      <c r="H4" s="26" t="str">
        <f>OFFSET(Equipes!D$2,MATCH(G4,Equipes!D$3:D$132,0),1)</f>
        <v>E+</v>
      </c>
      <c r="I4" s="29">
        <f t="shared" ref="I4:K4" si="3">1/D4</f>
        <v>1.470588235</v>
      </c>
      <c r="J4" s="29">
        <f t="shared" si="3"/>
        <v>5.263157895</v>
      </c>
      <c r="K4" s="29">
        <f t="shared" si="3"/>
        <v>7.692307692</v>
      </c>
      <c r="L4" s="26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-1.5</v>
      </c>
      <c r="M4" s="26">
        <f t="shared" si="4"/>
        <v>1.5</v>
      </c>
      <c r="N4" s="30"/>
      <c r="O4" s="31"/>
    </row>
    <row r="5" ht="15.75" customHeight="1">
      <c r="B5" s="26" t="str">
        <f>OFFSET(Equipes!D$2,MATCH(C5,Equipes!D$3:D$132,0),1)</f>
        <v>C-</v>
      </c>
      <c r="C5" s="27" t="s">
        <v>74</v>
      </c>
      <c r="D5" s="28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0.68</v>
      </c>
      <c r="E5" s="28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0.19</v>
      </c>
      <c r="F5" s="28">
        <f t="shared" si="2"/>
        <v>0.13</v>
      </c>
      <c r="G5" s="27" t="s">
        <v>81</v>
      </c>
      <c r="H5" s="26" t="str">
        <f>OFFSET(Equipes!D$2,MATCH(G5,Equipes!D$3:D$132,0),1)</f>
        <v>E-</v>
      </c>
      <c r="I5" s="29">
        <f t="shared" ref="I5:K5" si="5">1/D5</f>
        <v>1.470588235</v>
      </c>
      <c r="J5" s="29">
        <f t="shared" si="5"/>
        <v>5.263157895</v>
      </c>
      <c r="K5" s="29">
        <f t="shared" si="5"/>
        <v>7.692307692</v>
      </c>
      <c r="L5" s="26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-1.5</v>
      </c>
      <c r="M5" s="26">
        <f t="shared" si="4"/>
        <v>1.5</v>
      </c>
      <c r="N5" s="30"/>
      <c r="O5" s="31"/>
    </row>
    <row r="6" ht="15.75" customHeight="1">
      <c r="B6" s="26" t="str">
        <f>OFFSET(Equipes!D$2,MATCH(C6,Equipes!D$3:D$132,0),1)</f>
        <v>A</v>
      </c>
      <c r="C6" s="27" t="s">
        <v>76</v>
      </c>
      <c r="D6" s="28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0.89</v>
      </c>
      <c r="E6" s="28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0.07</v>
      </c>
      <c r="F6" s="28">
        <f t="shared" si="2"/>
        <v>0.04</v>
      </c>
      <c r="G6" s="27" t="s">
        <v>84</v>
      </c>
      <c r="H6" s="26" t="str">
        <f>OFFSET(Equipes!D$2,MATCH(G6,Equipes!D$3:D$132,0),1)</f>
        <v>E</v>
      </c>
      <c r="I6" s="29">
        <f t="shared" ref="I6:K6" si="6">1/D6</f>
        <v>1.123595506</v>
      </c>
      <c r="J6" s="29">
        <f t="shared" si="6"/>
        <v>14.28571429</v>
      </c>
      <c r="K6" s="29">
        <f t="shared" si="6"/>
        <v>25</v>
      </c>
      <c r="L6" s="26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-2.75</v>
      </c>
      <c r="M6" s="26">
        <f t="shared" si="4"/>
        <v>2.75</v>
      </c>
      <c r="N6" s="30"/>
      <c r="O6" s="31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2.0"/>
    <col customWidth="1" min="3" max="3" width="14.43"/>
    <col customWidth="1" min="4" max="4" width="6.43"/>
    <col customWidth="1" min="5" max="6" width="6.57"/>
    <col customWidth="1" min="7" max="7" width="18.86"/>
    <col customWidth="1" min="8" max="8" width="11.0"/>
    <col customWidth="1" min="9" max="9" width="6.57"/>
    <col customWidth="1" min="10" max="11" width="6.29"/>
    <col customWidth="1" min="12" max="13" width="7.43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D+</v>
      </c>
      <c r="C3" s="27" t="s">
        <v>123</v>
      </c>
      <c r="D3" s="28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0.31</v>
      </c>
      <c r="E3" s="28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0.27</v>
      </c>
      <c r="F3" s="28">
        <f t="shared" ref="F3:F16" si="2">1-D3-E3</f>
        <v>0.42</v>
      </c>
      <c r="G3" s="27" t="s">
        <v>133</v>
      </c>
      <c r="H3" s="26" t="str">
        <f>OFFSET(Equipes!D$2,MATCH(G3,Equipes!D$3:D$132,0),1)</f>
        <v>C-</v>
      </c>
      <c r="I3" s="29">
        <f t="shared" ref="I3:K3" si="1">1/D3</f>
        <v>3.225806452</v>
      </c>
      <c r="J3" s="29">
        <f t="shared" si="1"/>
        <v>3.703703704</v>
      </c>
      <c r="K3" s="29">
        <f t="shared" si="1"/>
        <v>2.380952381</v>
      </c>
      <c r="L3" s="26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0.25</v>
      </c>
      <c r="M3" s="26">
        <f t="shared" ref="M3:M16" si="4">-L3</f>
        <v>-0.25</v>
      </c>
      <c r="N3" s="30"/>
      <c r="O3" s="31"/>
    </row>
    <row r="4" ht="15.75" customHeight="1">
      <c r="B4" s="26" t="str">
        <f>OFFSET(Equipes!D$2,MATCH(C4,Equipes!D$3:D$132,0),1)</f>
        <v>C+</v>
      </c>
      <c r="C4" s="27" t="s">
        <v>128</v>
      </c>
      <c r="D4" s="28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0.74</v>
      </c>
      <c r="E4" s="28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0.17</v>
      </c>
      <c r="F4" s="28">
        <f t="shared" si="2"/>
        <v>0.09</v>
      </c>
      <c r="G4" s="27" t="s">
        <v>137</v>
      </c>
      <c r="H4" s="26" t="str">
        <f>OFFSET(Equipes!D$2,MATCH(G4,Equipes!D$3:D$132,0),1)</f>
        <v>E-</v>
      </c>
      <c r="I4" s="29">
        <f t="shared" ref="I4:K4" si="3">1/D4</f>
        <v>1.351351351</v>
      </c>
      <c r="J4" s="29">
        <f t="shared" si="3"/>
        <v>5.882352941</v>
      </c>
      <c r="K4" s="29">
        <f t="shared" si="3"/>
        <v>11.11111111</v>
      </c>
      <c r="L4" s="26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-1.75</v>
      </c>
      <c r="M4" s="26">
        <f t="shared" si="4"/>
        <v>1.75</v>
      </c>
      <c r="N4" s="30"/>
      <c r="O4" s="31"/>
    </row>
    <row r="5" ht="15.75" customHeight="1">
      <c r="B5" s="26" t="str">
        <f>OFFSET(Equipes!D$2,MATCH(C5,Equipes!D$3:D$132,0),1)</f>
        <v>B-</v>
      </c>
      <c r="C5" s="27" t="s">
        <v>141</v>
      </c>
      <c r="D5" s="28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0.76</v>
      </c>
      <c r="E5" s="28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0.15</v>
      </c>
      <c r="F5" s="28">
        <f t="shared" si="2"/>
        <v>0.09</v>
      </c>
      <c r="G5" s="27" t="s">
        <v>148</v>
      </c>
      <c r="H5" s="26" t="str">
        <f>OFFSET(Equipes!D$2,MATCH(G5,Equipes!D$3:D$132,0),1)</f>
        <v>E+</v>
      </c>
      <c r="I5" s="29">
        <f t="shared" ref="I5:K5" si="5">1/D5</f>
        <v>1.315789474</v>
      </c>
      <c r="J5" s="29">
        <f t="shared" si="5"/>
        <v>6.666666667</v>
      </c>
      <c r="K5" s="29">
        <f t="shared" si="5"/>
        <v>11.11111111</v>
      </c>
      <c r="L5" s="26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-1.75</v>
      </c>
      <c r="M5" s="26">
        <f t="shared" si="4"/>
        <v>1.75</v>
      </c>
      <c r="N5" s="30"/>
      <c r="O5" s="31"/>
    </row>
    <row r="6" ht="15.75" customHeight="1">
      <c r="B6" s="26" t="str">
        <f>OFFSET(Equipes!D$2,MATCH(C6,Equipes!D$3:D$132,0),1)</f>
        <v>B</v>
      </c>
      <c r="C6" s="27" t="s">
        <v>143</v>
      </c>
      <c r="D6" s="28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0.56</v>
      </c>
      <c r="E6" s="28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0.24</v>
      </c>
      <c r="F6" s="28">
        <f t="shared" si="2"/>
        <v>0.2</v>
      </c>
      <c r="G6" s="27" t="s">
        <v>152</v>
      </c>
      <c r="H6" s="26" t="str">
        <f>OFFSET(Equipes!D$2,MATCH(G6,Equipes!D$3:D$132,0),1)</f>
        <v>C-</v>
      </c>
      <c r="I6" s="29">
        <f t="shared" ref="I6:K6" si="6">1/D6</f>
        <v>1.785714286</v>
      </c>
      <c r="J6" s="29">
        <f t="shared" si="6"/>
        <v>4.166666667</v>
      </c>
      <c r="K6" s="29">
        <f t="shared" si="6"/>
        <v>5</v>
      </c>
      <c r="L6" s="26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-0.75</v>
      </c>
      <c r="M6" s="26">
        <f t="shared" si="4"/>
        <v>0.75</v>
      </c>
      <c r="N6" s="30"/>
      <c r="O6" s="31"/>
    </row>
    <row r="7" ht="15.75" customHeight="1">
      <c r="B7" s="26" t="str">
        <f>OFFSET(Equipes!D$2,MATCH(C7,Equipes!D$3:D$132,0),1)</f>
        <v>D-</v>
      </c>
      <c r="C7" s="27" t="s">
        <v>155</v>
      </c>
      <c r="D7" s="28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0.17</v>
      </c>
      <c r="E7" s="28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0.23</v>
      </c>
      <c r="F7" s="28">
        <f t="shared" si="2"/>
        <v>0.6</v>
      </c>
      <c r="G7" s="27" t="s">
        <v>163</v>
      </c>
      <c r="H7" s="26" t="str">
        <f>OFFSET(Equipes!D$2,MATCH(G7,Equipes!D$3:D$132,0),1)</f>
        <v>C+</v>
      </c>
      <c r="I7" s="29">
        <f t="shared" ref="I7:K7" si="7">1/D7</f>
        <v>5.882352941</v>
      </c>
      <c r="J7" s="29">
        <f t="shared" si="7"/>
        <v>4.347826087</v>
      </c>
      <c r="K7" s="29">
        <f t="shared" si="7"/>
        <v>1.666666667</v>
      </c>
      <c r="L7" s="26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1</v>
      </c>
      <c r="M7" s="26">
        <f t="shared" si="4"/>
        <v>-1</v>
      </c>
      <c r="N7" s="30"/>
      <c r="O7" s="31"/>
    </row>
    <row r="8" ht="15.75" customHeight="1">
      <c r="B8" s="26" t="str">
        <f>OFFSET(Equipes!D$2,MATCH(C8,Equipes!D$3:D$132,0),1)</f>
        <v>D+</v>
      </c>
      <c r="C8" s="32" t="s">
        <v>160</v>
      </c>
      <c r="D8" s="28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0.45</v>
      </c>
      <c r="E8" s="28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0.28</v>
      </c>
      <c r="F8" s="28">
        <f t="shared" si="2"/>
        <v>0.27</v>
      </c>
      <c r="G8" s="27" t="s">
        <v>170</v>
      </c>
      <c r="H8" s="26" t="str">
        <f>OFFSET(Equipes!D$2,MATCH(G8,Equipes!D$3:D$132,0),1)</f>
        <v>D-</v>
      </c>
      <c r="I8" s="29">
        <f t="shared" ref="I8:K8" si="8">1/D8</f>
        <v>2.222222222</v>
      </c>
      <c r="J8" s="29">
        <f t="shared" si="8"/>
        <v>3.571428571</v>
      </c>
      <c r="K8" s="29">
        <f t="shared" si="8"/>
        <v>3.703703704</v>
      </c>
      <c r="L8" s="26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-0.25</v>
      </c>
      <c r="M8" s="26">
        <f t="shared" si="4"/>
        <v>0.25</v>
      </c>
      <c r="N8" s="30"/>
      <c r="O8" s="31"/>
    </row>
    <row r="9" ht="15.75" customHeight="1">
      <c r="B9" s="26" t="str">
        <f>OFFSET(Equipes!D$2,MATCH(C9,Equipes!D$3:D$132,0),1)</f>
        <v>D+</v>
      </c>
      <c r="C9" s="33" t="s">
        <v>174</v>
      </c>
      <c r="D9" s="28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0.52</v>
      </c>
      <c r="E9" s="28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0.25</v>
      </c>
      <c r="F9" s="28">
        <f t="shared" si="2"/>
        <v>0.23</v>
      </c>
      <c r="G9" s="27" t="s">
        <v>185</v>
      </c>
      <c r="H9" s="26" t="str">
        <f>OFFSET(Equipes!D$2,MATCH(G9,Equipes!D$3:D$132,0),1)</f>
        <v>E+</v>
      </c>
      <c r="I9" s="29">
        <f t="shared" ref="I9:K9" si="9">1/D9</f>
        <v>1.923076923</v>
      </c>
      <c r="J9" s="29">
        <f t="shared" si="9"/>
        <v>4</v>
      </c>
      <c r="K9" s="29">
        <f t="shared" si="9"/>
        <v>4.347826087</v>
      </c>
      <c r="L9" s="26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-0.5</v>
      </c>
      <c r="M9" s="26">
        <f t="shared" si="4"/>
        <v>0.5</v>
      </c>
      <c r="N9" s="31"/>
      <c r="O9" s="31"/>
    </row>
    <row r="10" ht="15.75" customHeight="1">
      <c r="B10" s="26" t="str">
        <f>OFFSET(Equipes!D$2,MATCH(C10,Equipes!D$3:D$132,0),1)</f>
        <v>B-</v>
      </c>
      <c r="C10" s="33" t="s">
        <v>180</v>
      </c>
      <c r="D10" s="28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0.68</v>
      </c>
      <c r="E10" s="28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0.19</v>
      </c>
      <c r="F10" s="28">
        <f t="shared" si="2"/>
        <v>0.13</v>
      </c>
      <c r="G10" s="27" t="s">
        <v>188</v>
      </c>
      <c r="H10" s="26" t="str">
        <f>OFFSET(Equipes!D$2,MATCH(G10,Equipes!D$3:D$132,0),1)</f>
        <v>D-</v>
      </c>
      <c r="I10" s="29">
        <f t="shared" ref="I10:K10" si="10">1/D10</f>
        <v>1.470588235</v>
      </c>
      <c r="J10" s="29">
        <f t="shared" si="10"/>
        <v>5.263157895</v>
      </c>
      <c r="K10" s="29">
        <f t="shared" si="10"/>
        <v>7.692307692</v>
      </c>
      <c r="L10" s="26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-1.5</v>
      </c>
      <c r="M10" s="26">
        <f t="shared" si="4"/>
        <v>1.5</v>
      </c>
      <c r="N10" s="30"/>
      <c r="O10" s="31"/>
    </row>
    <row r="11" ht="15.75" customHeight="1">
      <c r="B11" s="26" t="str">
        <f>OFFSET(Equipes!D$2,MATCH(C11,Equipes!D$3:D$132,0),1)</f>
        <v>D</v>
      </c>
      <c r="C11" s="33" t="s">
        <v>208</v>
      </c>
      <c r="D11" s="28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0.35</v>
      </c>
      <c r="E11" s="28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0.3</v>
      </c>
      <c r="F11" s="28">
        <f t="shared" si="2"/>
        <v>0.35</v>
      </c>
      <c r="G11" s="27" t="s">
        <v>195</v>
      </c>
      <c r="H11" s="26" t="str">
        <f>OFFSET(Equipes!D$2,MATCH(G11,Equipes!D$3:D$132,0),1)</f>
        <v>D</v>
      </c>
      <c r="I11" s="29">
        <f t="shared" ref="I11:K11" si="11">1/D11</f>
        <v>2.857142857</v>
      </c>
      <c r="J11" s="29">
        <f t="shared" si="11"/>
        <v>3.333333333</v>
      </c>
      <c r="K11" s="29">
        <f t="shared" si="11"/>
        <v>2.857142857</v>
      </c>
      <c r="L11" s="26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0</v>
      </c>
      <c r="M11" s="26">
        <f t="shared" si="4"/>
        <v>0</v>
      </c>
      <c r="N11" s="30"/>
      <c r="O11" s="31"/>
    </row>
    <row r="12" ht="15.75" customHeight="1">
      <c r="B12" s="26" t="str">
        <f>OFFSET(Equipes!D$2,MATCH(C12,Equipes!D$3:D$132,0),1)</f>
        <v>B-</v>
      </c>
      <c r="C12" s="27" t="s">
        <v>202</v>
      </c>
      <c r="D12" s="28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0.76</v>
      </c>
      <c r="E12" s="28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0.15</v>
      </c>
      <c r="F12" s="28">
        <f t="shared" si="2"/>
        <v>0.09</v>
      </c>
      <c r="G12" s="27" t="s">
        <v>213</v>
      </c>
      <c r="H12" s="26" t="str">
        <f>OFFSET(Equipes!D$2,MATCH(G12,Equipes!D$3:D$132,0),1)</f>
        <v>E+</v>
      </c>
      <c r="I12" s="29">
        <f t="shared" ref="I12:K12" si="12">1/D12</f>
        <v>1.315789474</v>
      </c>
      <c r="J12" s="29">
        <f t="shared" si="12"/>
        <v>6.666666667</v>
      </c>
      <c r="K12" s="29">
        <f t="shared" si="12"/>
        <v>11.11111111</v>
      </c>
      <c r="L12" s="26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-1.75</v>
      </c>
      <c r="M12" s="26">
        <f t="shared" si="4"/>
        <v>1.75</v>
      </c>
      <c r="N12" s="30"/>
      <c r="O12" s="31"/>
    </row>
    <row r="13" ht="15.75" customHeight="1">
      <c r="B13" s="26" t="str">
        <f>OFFSET(Equipes!D$2,MATCH(C13,Equipes!D$3:D$132,0),1)</f>
        <v>D-</v>
      </c>
      <c r="C13" s="27" t="s">
        <v>218</v>
      </c>
      <c r="D13" s="28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0.27</v>
      </c>
      <c r="E13" s="28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0.28</v>
      </c>
      <c r="F13" s="28">
        <f t="shared" si="2"/>
        <v>0.45</v>
      </c>
      <c r="G13" s="27" t="s">
        <v>225</v>
      </c>
      <c r="H13" s="26" t="str">
        <f>OFFSET(Equipes!D$2,MATCH(G13,Equipes!D$3:D$132,0),1)</f>
        <v>D+</v>
      </c>
      <c r="I13" s="29">
        <f t="shared" ref="I13:K13" si="13">1/D13</f>
        <v>3.703703704</v>
      </c>
      <c r="J13" s="29">
        <f t="shared" si="13"/>
        <v>3.571428571</v>
      </c>
      <c r="K13" s="29">
        <f t="shared" si="13"/>
        <v>2.222222222</v>
      </c>
      <c r="L13" s="26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0.25</v>
      </c>
      <c r="M13" s="26">
        <f t="shared" si="4"/>
        <v>-0.25</v>
      </c>
      <c r="N13" s="30"/>
      <c r="O13" s="31"/>
    </row>
    <row r="14" ht="15.75" customHeight="1">
      <c r="B14" s="26" t="str">
        <f>OFFSET(Equipes!D$2,MATCH(C14,Equipes!D$3:D$132,0),1)</f>
        <v>B</v>
      </c>
      <c r="C14" s="27" t="s">
        <v>222</v>
      </c>
      <c r="D14" s="28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0.82</v>
      </c>
      <c r="E14" s="28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0.12</v>
      </c>
      <c r="F14" s="28">
        <f t="shared" si="2"/>
        <v>0.06</v>
      </c>
      <c r="G14" s="27" t="s">
        <v>227</v>
      </c>
      <c r="H14" s="26" t="str">
        <f>OFFSET(Equipes!D$2,MATCH(G14,Equipes!D$3:D$132,0),1)</f>
        <v>E-</v>
      </c>
      <c r="I14" s="29">
        <f t="shared" ref="I14:K14" si="14">1/D14</f>
        <v>1.219512195</v>
      </c>
      <c r="J14" s="29">
        <f t="shared" si="14"/>
        <v>8.333333333</v>
      </c>
      <c r="K14" s="29">
        <f t="shared" si="14"/>
        <v>16.66666667</v>
      </c>
      <c r="L14" s="26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-2.25</v>
      </c>
      <c r="M14" s="26">
        <f t="shared" si="4"/>
        <v>2.25</v>
      </c>
      <c r="N14" s="30"/>
      <c r="O14" s="31"/>
    </row>
    <row r="15" ht="15.75" customHeight="1">
      <c r="B15" s="26" t="str">
        <f>OFFSET(Equipes!D$2,MATCH(C15,Equipes!D$3:D$132,0),1)</f>
        <v>C</v>
      </c>
      <c r="C15" s="27" t="s">
        <v>249</v>
      </c>
      <c r="D15" s="28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0.65</v>
      </c>
      <c r="E15" s="28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0.2</v>
      </c>
      <c r="F15" s="28">
        <f t="shared" si="2"/>
        <v>0.15</v>
      </c>
      <c r="G15" s="27" t="s">
        <v>257</v>
      </c>
      <c r="H15" s="26" t="str">
        <f>OFFSET(Equipes!D$2,MATCH(G15,Equipes!D$3:D$132,0),1)</f>
        <v>E+</v>
      </c>
      <c r="I15" s="29">
        <f t="shared" ref="I15:K15" si="15">1/D15</f>
        <v>1.538461538</v>
      </c>
      <c r="J15" s="29">
        <f t="shared" si="15"/>
        <v>5</v>
      </c>
      <c r="K15" s="29">
        <f t="shared" si="15"/>
        <v>6.666666667</v>
      </c>
      <c r="L15" s="26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-1.25</v>
      </c>
      <c r="M15" s="26">
        <f t="shared" si="4"/>
        <v>1.25</v>
      </c>
      <c r="N15" s="30"/>
      <c r="O15" s="31"/>
    </row>
    <row r="16" ht="15.75" customHeight="1">
      <c r="B16" s="26" t="str">
        <f>OFFSET(Equipes!D$2,MATCH(C16,Equipes!D$3:D$132,0),1)</f>
        <v>B</v>
      </c>
      <c r="C16" s="27" t="s">
        <v>254</v>
      </c>
      <c r="D16" s="28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0.65</v>
      </c>
      <c r="E16" s="28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0.2</v>
      </c>
      <c r="F16" s="28">
        <f t="shared" si="2"/>
        <v>0.15</v>
      </c>
      <c r="G16" s="27" t="s">
        <v>260</v>
      </c>
      <c r="H16" s="26" t="str">
        <f>OFFSET(Equipes!D$2,MATCH(G16,Equipes!D$3:D$132,0),1)</f>
        <v>D+</v>
      </c>
      <c r="I16" s="29">
        <f t="shared" ref="I16:K16" si="16">1/D16</f>
        <v>1.538461538</v>
      </c>
      <c r="J16" s="29">
        <f t="shared" si="16"/>
        <v>5</v>
      </c>
      <c r="K16" s="29">
        <f t="shared" si="16"/>
        <v>6.666666667</v>
      </c>
      <c r="L16" s="26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-1.25</v>
      </c>
      <c r="M16" s="26">
        <f t="shared" si="4"/>
        <v>1.25</v>
      </c>
      <c r="N16" s="30"/>
      <c r="O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C</v>
      </c>
      <c r="C3" s="27" t="s">
        <v>16</v>
      </c>
      <c r="D3" s="28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0.4</v>
      </c>
      <c r="E3" s="28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0.29</v>
      </c>
      <c r="F3" s="28">
        <f t="shared" ref="F3:F28" si="2">1-D3-E3</f>
        <v>0.31</v>
      </c>
      <c r="G3" s="27" t="s">
        <v>28</v>
      </c>
      <c r="H3" s="26" t="str">
        <f>OFFSET(Equipes!D$2,MATCH(G3,Equipes!D$3:D$132,0),1)</f>
        <v>C-</v>
      </c>
      <c r="I3" s="29">
        <f t="shared" ref="I3:K3" si="1">1/D3</f>
        <v>2.5</v>
      </c>
      <c r="J3" s="29">
        <f t="shared" si="1"/>
        <v>3.448275862</v>
      </c>
      <c r="K3" s="29">
        <f t="shared" si="1"/>
        <v>3.225806452</v>
      </c>
      <c r="L3" s="26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-0.25</v>
      </c>
      <c r="M3" s="26">
        <f t="shared" ref="M3:M28" si="4">-L3</f>
        <v>0.25</v>
      </c>
      <c r="N3" s="30"/>
      <c r="O3" s="31"/>
    </row>
    <row r="4" ht="15.75" customHeight="1">
      <c r="B4" s="26" t="str">
        <f>OFFSET(Equipes!D$2,MATCH(C4,Equipes!D$3:D$132,0),1)</f>
        <v>C</v>
      </c>
      <c r="C4" s="27" t="s">
        <v>25</v>
      </c>
      <c r="D4" s="28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0.56</v>
      </c>
      <c r="E4" s="28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0.24</v>
      </c>
      <c r="F4" s="28">
        <f t="shared" si="2"/>
        <v>0.2</v>
      </c>
      <c r="G4" s="27" t="s">
        <v>32</v>
      </c>
      <c r="H4" s="26" t="str">
        <f>OFFSET(Equipes!D$2,MATCH(G4,Equipes!D$3:D$132,0),1)</f>
        <v>D-</v>
      </c>
      <c r="I4" s="29">
        <f t="shared" ref="I4:K4" si="3">1/D4</f>
        <v>1.785714286</v>
      </c>
      <c r="J4" s="29">
        <f t="shared" si="3"/>
        <v>4.166666667</v>
      </c>
      <c r="K4" s="29">
        <f t="shared" si="3"/>
        <v>5</v>
      </c>
      <c r="L4" s="26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-0.75</v>
      </c>
      <c r="M4" s="26">
        <f t="shared" si="4"/>
        <v>0.75</v>
      </c>
      <c r="N4" s="30"/>
      <c r="O4" s="31"/>
    </row>
    <row r="5" ht="15.75" customHeight="1">
      <c r="B5" s="26" t="str">
        <f>OFFSET(Equipes!D$2,MATCH(C5,Equipes!D$3:D$132,0),1)</f>
        <v>D</v>
      </c>
      <c r="C5" s="27" t="s">
        <v>42</v>
      </c>
      <c r="D5" s="28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0.15</v>
      </c>
      <c r="E5" s="28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0.2</v>
      </c>
      <c r="F5" s="28">
        <f t="shared" si="2"/>
        <v>0.65</v>
      </c>
      <c r="G5" s="27" t="s">
        <v>49</v>
      </c>
      <c r="H5" s="26" t="str">
        <f>OFFSET(Equipes!D$2,MATCH(G5,Equipes!D$3:D$132,0),1)</f>
        <v>B-</v>
      </c>
      <c r="I5" s="29">
        <f t="shared" ref="I5:K5" si="5">1/D5</f>
        <v>6.666666667</v>
      </c>
      <c r="J5" s="29">
        <f t="shared" si="5"/>
        <v>5</v>
      </c>
      <c r="K5" s="29">
        <f t="shared" si="5"/>
        <v>1.538461538</v>
      </c>
      <c r="L5" s="26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1.25</v>
      </c>
      <c r="M5" s="26">
        <f t="shared" si="4"/>
        <v>-1.25</v>
      </c>
      <c r="N5" s="30"/>
      <c r="O5" s="31"/>
    </row>
    <row r="6" ht="15.75" customHeight="1">
      <c r="B6" s="26" t="str">
        <f>OFFSET(Equipes!D$2,MATCH(C6,Equipes!D$3:D$132,0),1)</f>
        <v>C</v>
      </c>
      <c r="C6" s="27" t="s">
        <v>45</v>
      </c>
      <c r="D6" s="28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0.68</v>
      </c>
      <c r="E6" s="28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0.19</v>
      </c>
      <c r="F6" s="28">
        <f t="shared" si="2"/>
        <v>0.13</v>
      </c>
      <c r="G6" s="27" t="s">
        <v>54</v>
      </c>
      <c r="H6" s="26" t="str">
        <f>OFFSET(Equipes!D$2,MATCH(G6,Equipes!D$3:D$132,0),1)</f>
        <v>E</v>
      </c>
      <c r="I6" s="29">
        <f t="shared" ref="I6:K6" si="6">1/D6</f>
        <v>1.470588235</v>
      </c>
      <c r="J6" s="29">
        <f t="shared" si="6"/>
        <v>5.263157895</v>
      </c>
      <c r="K6" s="29">
        <f t="shared" si="6"/>
        <v>7.692307692</v>
      </c>
      <c r="L6" s="26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-1.5</v>
      </c>
      <c r="M6" s="26">
        <f t="shared" si="4"/>
        <v>1.5</v>
      </c>
      <c r="N6" s="30"/>
      <c r="O6" s="31"/>
    </row>
    <row r="7" ht="15.75" customHeight="1">
      <c r="B7" s="26" t="str">
        <f>OFFSET(Equipes!D$2,MATCH(C7,Equipes!D$3:D$132,0),1)</f>
        <v>D</v>
      </c>
      <c r="C7" s="27" t="s">
        <v>88</v>
      </c>
      <c r="D7" s="28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0.15</v>
      </c>
      <c r="E7" s="28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0.2</v>
      </c>
      <c r="F7" s="28">
        <f t="shared" si="2"/>
        <v>0.65</v>
      </c>
      <c r="G7" s="27" t="s">
        <v>98</v>
      </c>
      <c r="H7" s="26" t="str">
        <f>OFFSET(Equipes!D$2,MATCH(G7,Equipes!D$3:D$132,0),1)</f>
        <v>B-</v>
      </c>
      <c r="I7" s="29">
        <f t="shared" ref="I7:K7" si="7">1/D7</f>
        <v>6.666666667</v>
      </c>
      <c r="J7" s="29">
        <f t="shared" si="7"/>
        <v>5</v>
      </c>
      <c r="K7" s="29">
        <f t="shared" si="7"/>
        <v>1.538461538</v>
      </c>
      <c r="L7" s="26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1.25</v>
      </c>
      <c r="M7" s="26">
        <f t="shared" si="4"/>
        <v>-1.25</v>
      </c>
      <c r="N7" s="30"/>
      <c r="O7" s="31"/>
    </row>
    <row r="8" ht="15.75" customHeight="1">
      <c r="B8" s="26" t="str">
        <f>OFFSET(Equipes!D$2,MATCH(C8,Equipes!D$3:D$132,0),1)</f>
        <v>C</v>
      </c>
      <c r="C8" s="32" t="s">
        <v>94</v>
      </c>
      <c r="D8" s="28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0.68</v>
      </c>
      <c r="E8" s="28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0.19</v>
      </c>
      <c r="F8" s="28">
        <f t="shared" si="2"/>
        <v>0.13</v>
      </c>
      <c r="G8" s="27" t="s">
        <v>103</v>
      </c>
      <c r="H8" s="26" t="str">
        <f>OFFSET(Equipes!D$2,MATCH(G8,Equipes!D$3:D$132,0),1)</f>
        <v>E</v>
      </c>
      <c r="I8" s="29">
        <f t="shared" ref="I8:K8" si="8">1/D8</f>
        <v>1.470588235</v>
      </c>
      <c r="J8" s="29">
        <f t="shared" si="8"/>
        <v>5.263157895</v>
      </c>
      <c r="K8" s="29">
        <f t="shared" si="8"/>
        <v>7.692307692</v>
      </c>
      <c r="L8" s="26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-1.5</v>
      </c>
      <c r="M8" s="26">
        <f t="shared" si="4"/>
        <v>1.5</v>
      </c>
      <c r="N8" s="30"/>
      <c r="O8" s="31"/>
    </row>
    <row r="9" ht="15.75" customHeight="1">
      <c r="B9" s="26" t="str">
        <f>OFFSET(Equipes!D$2,MATCH(C9,Equipes!D$3:D$132,0),1)</f>
        <v>D-</v>
      </c>
      <c r="C9" s="33" t="s">
        <v>107</v>
      </c>
      <c r="D9" s="28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0.48</v>
      </c>
      <c r="E9" s="28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0.26</v>
      </c>
      <c r="F9" s="28">
        <f t="shared" si="2"/>
        <v>0.26</v>
      </c>
      <c r="G9" s="27" t="s">
        <v>114</v>
      </c>
      <c r="H9" s="26" t="str">
        <f>OFFSET(Equipes!D$2,MATCH(G9,Equipes!D$3:D$132,0),1)</f>
        <v>E</v>
      </c>
      <c r="I9" s="29">
        <f t="shared" ref="I9:K9" si="9">1/D9</f>
        <v>2.083333333</v>
      </c>
      <c r="J9" s="29">
        <f t="shared" si="9"/>
        <v>3.846153846</v>
      </c>
      <c r="K9" s="29">
        <f t="shared" si="9"/>
        <v>3.846153846</v>
      </c>
      <c r="L9" s="26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-0.5</v>
      </c>
      <c r="M9" s="26">
        <f t="shared" si="4"/>
        <v>0.5</v>
      </c>
      <c r="N9" s="31"/>
      <c r="O9" s="31"/>
    </row>
    <row r="10" ht="15.75" customHeight="1">
      <c r="B10" s="26" t="str">
        <f>OFFSET(Equipes!D$2,MATCH(C10,Equipes!D$3:D$132,0),1)</f>
        <v>A</v>
      </c>
      <c r="C10" s="33" t="s">
        <v>111</v>
      </c>
      <c r="D10" s="28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0.8</v>
      </c>
      <c r="E10" s="28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0.13</v>
      </c>
      <c r="F10" s="28">
        <f t="shared" si="2"/>
        <v>0.07</v>
      </c>
      <c r="G10" s="27" t="s">
        <v>117</v>
      </c>
      <c r="H10" s="26" t="str">
        <f>OFFSET(Equipes!D$2,MATCH(G10,Equipes!D$3:D$132,0),1)</f>
        <v>D</v>
      </c>
      <c r="I10" s="29">
        <f t="shared" ref="I10:K10" si="10">1/D10</f>
        <v>1.25</v>
      </c>
      <c r="J10" s="29">
        <f t="shared" si="10"/>
        <v>7.692307692</v>
      </c>
      <c r="K10" s="29">
        <f t="shared" si="10"/>
        <v>14.28571429</v>
      </c>
      <c r="L10" s="26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-2</v>
      </c>
      <c r="M10" s="26">
        <f t="shared" si="4"/>
        <v>2</v>
      </c>
      <c r="N10" s="30"/>
      <c r="O10" s="31"/>
    </row>
    <row r="11" ht="15.75" customHeight="1">
      <c r="B11" s="26" t="str">
        <f>OFFSET(Equipes!D$2,MATCH(C11,Equipes!D$3:D$132,0),1)</f>
        <v>D+</v>
      </c>
      <c r="C11" s="33" t="s">
        <v>232</v>
      </c>
      <c r="D11" s="28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0.35</v>
      </c>
      <c r="E11" s="28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0.3</v>
      </c>
      <c r="F11" s="28">
        <f t="shared" si="2"/>
        <v>0.35</v>
      </c>
      <c r="G11" s="27" t="s">
        <v>240</v>
      </c>
      <c r="H11" s="26" t="str">
        <f>OFFSET(Equipes!D$2,MATCH(G11,Equipes!D$3:D$132,0),1)</f>
        <v>D+</v>
      </c>
      <c r="I11" s="29">
        <f t="shared" ref="I11:K11" si="11">1/D11</f>
        <v>2.857142857</v>
      </c>
      <c r="J11" s="29">
        <f t="shared" si="11"/>
        <v>3.333333333</v>
      </c>
      <c r="K11" s="29">
        <f t="shared" si="11"/>
        <v>2.857142857</v>
      </c>
      <c r="L11" s="26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0</v>
      </c>
      <c r="M11" s="26">
        <f t="shared" si="4"/>
        <v>0</v>
      </c>
      <c r="N11" s="30"/>
      <c r="O11" s="31"/>
    </row>
    <row r="12" ht="15.75" customHeight="1">
      <c r="B12" s="26" t="str">
        <f>OFFSET(Equipes!D$2,MATCH(C12,Equipes!D$3:D$132,0),1)</f>
        <v>C+</v>
      </c>
      <c r="C12" s="27" t="s">
        <v>237</v>
      </c>
      <c r="D12" s="28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0.4</v>
      </c>
      <c r="E12" s="28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0.29</v>
      </c>
      <c r="F12" s="28">
        <f t="shared" si="2"/>
        <v>0.31</v>
      </c>
      <c r="G12" s="27" t="s">
        <v>244</v>
      </c>
      <c r="H12" s="26" t="str">
        <f>OFFSET(Equipes!D$2,MATCH(G12,Equipes!D$3:D$132,0),1)</f>
        <v>C</v>
      </c>
      <c r="I12" s="29">
        <f t="shared" ref="I12:K12" si="12">1/D12</f>
        <v>2.5</v>
      </c>
      <c r="J12" s="29">
        <f t="shared" si="12"/>
        <v>3.448275862</v>
      </c>
      <c r="K12" s="29">
        <f t="shared" si="12"/>
        <v>3.225806452</v>
      </c>
      <c r="L12" s="26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-0.25</v>
      </c>
      <c r="M12" s="26">
        <f t="shared" si="4"/>
        <v>0.25</v>
      </c>
      <c r="N12" s="30"/>
      <c r="O12" s="31"/>
    </row>
    <row r="13" ht="15.75" customHeight="1">
      <c r="B13" s="26" t="str">
        <f>OFFSET(Equipes!D$2,MATCH(C13,Equipes!D$3:D$132,0),1)</f>
        <v>D+</v>
      </c>
      <c r="C13" s="27" t="s">
        <v>264</v>
      </c>
      <c r="D13" s="28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0.45</v>
      </c>
      <c r="E13" s="28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0.28</v>
      </c>
      <c r="F13" s="28">
        <f t="shared" si="2"/>
        <v>0.27</v>
      </c>
      <c r="G13" s="27" t="s">
        <v>272</v>
      </c>
      <c r="H13" s="26" t="str">
        <f>OFFSET(Equipes!D$2,MATCH(G13,Equipes!D$3:D$132,0),1)</f>
        <v>D-</v>
      </c>
      <c r="I13" s="29">
        <f t="shared" ref="I13:K13" si="13">1/D13</f>
        <v>2.222222222</v>
      </c>
      <c r="J13" s="29">
        <f t="shared" si="13"/>
        <v>3.571428571</v>
      </c>
      <c r="K13" s="29">
        <f t="shared" si="13"/>
        <v>3.703703704</v>
      </c>
      <c r="L13" s="26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-0.25</v>
      </c>
      <c r="M13" s="26">
        <f t="shared" si="4"/>
        <v>0.25</v>
      </c>
      <c r="N13" s="30"/>
      <c r="O13" s="31"/>
    </row>
    <row r="14" ht="15.75" customHeight="1">
      <c r="B14" s="26" t="str">
        <f>OFFSET(Equipes!D$2,MATCH(C14,Equipes!D$3:D$132,0),1)</f>
        <v>A</v>
      </c>
      <c r="C14" s="27" t="s">
        <v>269</v>
      </c>
      <c r="D14" s="28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0.68</v>
      </c>
      <c r="E14" s="28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0.19</v>
      </c>
      <c r="F14" s="28">
        <f t="shared" si="2"/>
        <v>0.13</v>
      </c>
      <c r="G14" s="27" t="s">
        <v>275</v>
      </c>
      <c r="H14" s="26" t="str">
        <f>OFFSET(Equipes!D$2,MATCH(G14,Equipes!D$3:D$132,0),1)</f>
        <v>C</v>
      </c>
      <c r="I14" s="29">
        <f t="shared" ref="I14:K14" si="14">1/D14</f>
        <v>1.470588235</v>
      </c>
      <c r="J14" s="29">
        <f t="shared" si="14"/>
        <v>5.263157895</v>
      </c>
      <c r="K14" s="29">
        <f t="shared" si="14"/>
        <v>7.692307692</v>
      </c>
      <c r="L14" s="26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-1.5</v>
      </c>
      <c r="M14" s="26">
        <f t="shared" si="4"/>
        <v>1.5</v>
      </c>
      <c r="N14" s="30"/>
      <c r="O14" s="31"/>
    </row>
    <row r="15" ht="15.75" customHeight="1">
      <c r="B15" s="26" t="str">
        <f>OFFSET(Equipes!D$2,MATCH(C15,Equipes!D$3:D$132,0),1)</f>
        <v>D-</v>
      </c>
      <c r="C15" s="27" t="s">
        <v>281</v>
      </c>
      <c r="D15" s="28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0.17</v>
      </c>
      <c r="E15" s="28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0.23</v>
      </c>
      <c r="F15" s="28">
        <f t="shared" si="2"/>
        <v>0.6</v>
      </c>
      <c r="G15" s="27" t="s">
        <v>286</v>
      </c>
      <c r="H15" s="26" t="str">
        <f>OFFSET(Equipes!D$2,MATCH(G15,Equipes!D$3:D$132,0),1)</f>
        <v>C+</v>
      </c>
      <c r="I15" s="29">
        <f t="shared" ref="I15:K15" si="15">1/D15</f>
        <v>5.882352941</v>
      </c>
      <c r="J15" s="29">
        <f t="shared" si="15"/>
        <v>4.347826087</v>
      </c>
      <c r="K15" s="29">
        <f t="shared" si="15"/>
        <v>1.666666667</v>
      </c>
      <c r="L15" s="26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1</v>
      </c>
      <c r="M15" s="26">
        <f t="shared" si="4"/>
        <v>-1</v>
      </c>
      <c r="N15" s="30"/>
      <c r="O15" s="31"/>
    </row>
    <row r="16" ht="15.75" customHeight="1">
      <c r="B16" s="26" t="str">
        <f>OFFSET(Equipes!D$2,MATCH(C16,Equipes!D$3:D$132,0),1)</f>
        <v>C</v>
      </c>
      <c r="C16" s="27" t="s">
        <v>283</v>
      </c>
      <c r="D16" s="28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0.52</v>
      </c>
      <c r="E16" s="28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0.25</v>
      </c>
      <c r="F16" s="28">
        <f t="shared" si="2"/>
        <v>0.23</v>
      </c>
      <c r="G16" s="27" t="s">
        <v>289</v>
      </c>
      <c r="H16" s="26" t="str">
        <f>OFFSET(Equipes!D$2,MATCH(G16,Equipes!D$3:D$132,0),1)</f>
        <v>D</v>
      </c>
      <c r="I16" s="29">
        <f t="shared" ref="I16:K16" si="16">1/D16</f>
        <v>1.923076923</v>
      </c>
      <c r="J16" s="29">
        <f t="shared" si="16"/>
        <v>4</v>
      </c>
      <c r="K16" s="29">
        <f t="shared" si="16"/>
        <v>4.347826087</v>
      </c>
      <c r="L16" s="26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-0.5</v>
      </c>
      <c r="M16" s="26">
        <f t="shared" si="4"/>
        <v>0.5</v>
      </c>
      <c r="N16" s="30"/>
      <c r="O16" s="31"/>
    </row>
    <row r="17" ht="15.75" customHeight="1">
      <c r="B17" s="26" t="str">
        <f>OFFSET(Equipes!D$2,MATCH(C17,Equipes!D$3:D$132,0),1)</f>
        <v>D+</v>
      </c>
      <c r="C17" s="27" t="s">
        <v>325</v>
      </c>
      <c r="D17" s="28">
        <f>IF(B17="A",VLOOKUP(H17,'Tabela %'!$C$3:$D$17,2,FALSE),IF(B17="A+",VLOOKUP(H17,'Tabela %'!$C$18:$D$32,2,FALSE),IF(B17="A-",VLOOKUP(H17,'Tabela %'!$C$33:$D$47,2,FALSE),IF(B17="B",VLOOKUP(H17,'Tabela %'!$C$48:$D$62,2,FALSE),IF(B17="B+",VLOOKUP(H17,'Tabela %'!$C$63:$D$77,2,FALSE),IF(B17="B-",VLOOKUP(H17,'Tabela %'!$C$78:$D$92,2,FALSE),IF(B17="C",VLOOKUP(H17,'Tabela %'!$C$93:$D$107,2,FALSE),IF(B17="C+",VLOOKUP(H17,'Tabela %'!$C$108:$D$122,2,FALSE),IF(B17="C-",VLOOKUP(H17,'Tabela %'!$C$123:$D$137,2,FALSE),IF(B17="D",VLOOKUP(H17,'Tabela %'!$C$138:$D$152,2,FALSE),IF(B17="D+",VLOOKUP(H17,'Tabela %'!$C$153:$D$167,2,FALSE),IF(B17="D-",VLOOKUP(H17,'Tabela %'!$C$168:$D$182,2,FALSE),IF(B17="E",VLOOKUP(H17,'Tabela %'!$C$183:$D$197,2,FALSE),IF(B17="E+",VLOOKUP(H17,'Tabela %'!$C$198:$D$212,2,FALSE),IF(B17="E-",VLOOKUP(H17,'Tabela %'!$C$213:$D$227,2,FALSE),0)))))))))))))))</f>
        <v>0.17</v>
      </c>
      <c r="E17" s="28">
        <f>IF(B17="A",VLOOKUP(H17,'Tabela %'!$C$3:$E$17,3,FALSE),IF(B17="A+",VLOOKUP(H17,'Tabela %'!$C$18:$E$32,3,FALSE),IF(B17="A-",VLOOKUP(H17,'Tabela %'!$C$33:$E$47,3,FALSE),IF(B17="B",VLOOKUP(H17,'Tabela %'!$C$48:$E$62,3,FALSE),IF(B17="B+",VLOOKUP(H17,'Tabela %'!$C$63:$E$77,3,FALSE),IF(B17="B-",VLOOKUP(H17,'Tabela %'!$C$78:$E$92,3,FALSE),IF(B17="C",VLOOKUP(H17,'Tabela %'!$C$93:$E$107,3,FALSE),IF(B17="C+",VLOOKUP(H17,'Tabela %'!$C$108:$E$122,3,FALSE),IF(B17="C-",VLOOKUP(H17,'Tabela %'!$C$123:$E$137,3,FALSE),IF(B17="D",VLOOKUP(H17,'Tabela %'!$C$138:$E$152,3,FALSE),IF(B17="D+",VLOOKUP(H17,'Tabela %'!$C$153:$E$167,3,FALSE),IF(B17="D-",VLOOKUP(H17,'Tabela %'!$C$168:$E$182,3,FALSE),IF(B17="E",VLOOKUP(H17,'Tabela %'!$C$183:$E$197,3,FALSE),IF(B17="E+",VLOOKUP(H17,'Tabela %'!$C$198:$E$212,3,FALSE),IF(B17="E-",VLOOKUP(H17,'Tabela %'!$C$213:$E$227,3,FALSE),0)))))))))))))))</f>
        <v>0.21</v>
      </c>
      <c r="F17" s="28">
        <f t="shared" si="2"/>
        <v>0.62</v>
      </c>
      <c r="G17" s="27" t="s">
        <v>331</v>
      </c>
      <c r="H17" s="26" t="str">
        <f>OFFSET(Equipes!D$2,MATCH(G17,Equipes!D$3:D$132,0),1)</f>
        <v>B-</v>
      </c>
      <c r="I17" s="29">
        <f t="shared" ref="I17:K17" si="17">1/D17</f>
        <v>5.882352941</v>
      </c>
      <c r="J17" s="29">
        <f t="shared" si="17"/>
        <v>4.761904762</v>
      </c>
      <c r="K17" s="29">
        <f t="shared" si="17"/>
        <v>1.612903226</v>
      </c>
      <c r="L17" s="26">
        <f>IF(B17="A",VLOOKUP(H17,'Tabela %'!$C$3:$G$17,5,FALSE),IF(B17="A+",VLOOKUP(H17,'Tabela %'!$C$18:$G$32,5,FALSE),IF(B17="A-",VLOOKUP(H17,'Tabela %'!$C$33:$G$47,5,FALSE),IF(B17="B",VLOOKUP(H17,'Tabela %'!$C$48:$G$62,5,FALSE),IF(B17="B+",VLOOKUP(H17,'Tabela %'!$C$63:$G$77,5,FALSE),IF(B17="B-",VLOOKUP(H17,'Tabela %'!$C$78:$G$92,5,FALSE),IF(B17="C",VLOOKUP(H17,'Tabela %'!$C$93:$G$107,5,FALSE),IF(B17="C+",VLOOKUP(H17,'Tabela %'!$C$108:$G$122,5,FALSE),IF(B17="C-",VLOOKUP(H17,'Tabela %'!$C$123:$G$137,5,FALSE),IF(B17="D",VLOOKUP(H17,'Tabela %'!$C$138:$G$152,5,FALSE),IF(B17="D+",VLOOKUP(H17,'Tabela %'!$C$153:$G$167,5,FALSE),IF(B17="D-",VLOOKUP(H17,'Tabela %'!$C$168:$G$182,5,FALSE),IF(B17="E",VLOOKUP(H17,'Tabela %'!$C$183:$G$197,5,FALSE),IF(B17="E+",VLOOKUP(H17,'Tabela %'!$C$198:$G$212,5,FALSE),IF(B17="E-",VLOOKUP(H17,'Tabela %'!$C$213:$G$227,5,FALSE),0)))))))))))))))</f>
        <v>1</v>
      </c>
      <c r="M17" s="26">
        <f t="shared" si="4"/>
        <v>-1</v>
      </c>
      <c r="N17" s="30"/>
      <c r="O17" s="31"/>
    </row>
    <row r="18" ht="15.75" customHeight="1">
      <c r="B18" s="26" t="str">
        <f>OFFSET(Equipes!D$2,MATCH(C18,Equipes!D$3:D$132,0),1)</f>
        <v>D</v>
      </c>
      <c r="C18" s="27" t="s">
        <v>328</v>
      </c>
      <c r="D18" s="28">
        <f>IF(B18="A",VLOOKUP(H18,'Tabela %'!$C$3:$D$17,2,FALSE),IF(B18="A+",VLOOKUP(H18,'Tabela %'!$C$18:$D$32,2,FALSE),IF(B18="A-",VLOOKUP(H18,'Tabela %'!$C$33:$D$47,2,FALSE),IF(B18="B",VLOOKUP(H18,'Tabela %'!$C$48:$D$62,2,FALSE),IF(B18="B+",VLOOKUP(H18,'Tabela %'!$C$63:$D$77,2,FALSE),IF(B18="B-",VLOOKUP(H18,'Tabela %'!$C$78:$D$92,2,FALSE),IF(B18="C",VLOOKUP(H18,'Tabela %'!$C$93:$D$107,2,FALSE),IF(B18="C+",VLOOKUP(H18,'Tabela %'!$C$108:$D$122,2,FALSE),IF(B18="C-",VLOOKUP(H18,'Tabela %'!$C$123:$D$137,2,FALSE),IF(B18="D",VLOOKUP(H18,'Tabela %'!$C$138:$D$152,2,FALSE),IF(B18="D+",VLOOKUP(H18,'Tabela %'!$C$153:$D$167,2,FALSE),IF(B18="D-",VLOOKUP(H18,'Tabela %'!$C$168:$D$182,2,FALSE),IF(B18="E",VLOOKUP(H18,'Tabela %'!$C$183:$D$197,2,FALSE),IF(B18="E+",VLOOKUP(H18,'Tabela %'!$C$198:$D$212,2,FALSE),IF(B18="E-",VLOOKUP(H18,'Tabela %'!$C$213:$D$227,2,FALSE),0)))))))))))))))</f>
        <v>0.31</v>
      </c>
      <c r="E18" s="28">
        <f>IF(B18="A",VLOOKUP(H18,'Tabela %'!$C$3:$E$17,3,FALSE),IF(B18="A+",VLOOKUP(H18,'Tabela %'!$C$18:$E$32,3,FALSE),IF(B18="A-",VLOOKUP(H18,'Tabela %'!$C$33:$E$47,3,FALSE),IF(B18="B",VLOOKUP(H18,'Tabela %'!$C$48:$E$62,3,FALSE),IF(B18="B+",VLOOKUP(H18,'Tabela %'!$C$63:$E$77,3,FALSE),IF(B18="B-",VLOOKUP(H18,'Tabela %'!$C$78:$E$92,3,FALSE),IF(B18="C",VLOOKUP(H18,'Tabela %'!$C$93:$E$107,3,FALSE),IF(B18="C+",VLOOKUP(H18,'Tabela %'!$C$108:$E$122,3,FALSE),IF(B18="C-",VLOOKUP(H18,'Tabela %'!$C$123:$E$137,3,FALSE),IF(B18="D",VLOOKUP(H18,'Tabela %'!$C$138:$E$152,3,FALSE),IF(B18="D+",VLOOKUP(H18,'Tabela %'!$C$153:$E$167,3,FALSE),IF(B18="D-",VLOOKUP(H18,'Tabela %'!$C$168:$E$182,3,FALSE),IF(B18="E",VLOOKUP(H18,'Tabela %'!$C$183:$E$197,3,FALSE),IF(B18="E+",VLOOKUP(H18,'Tabela %'!$C$198:$E$212,3,FALSE),IF(B18="E-",VLOOKUP(H18,'Tabela %'!$C$213:$E$227,3,FALSE),0)))))))))))))))</f>
        <v>0.29</v>
      </c>
      <c r="F18" s="28">
        <f t="shared" si="2"/>
        <v>0.4</v>
      </c>
      <c r="G18" s="27" t="s">
        <v>336</v>
      </c>
      <c r="H18" s="26" t="str">
        <f>OFFSET(Equipes!D$2,MATCH(G18,Equipes!D$3:D$132,0),1)</f>
        <v>D+</v>
      </c>
      <c r="I18" s="29">
        <f t="shared" ref="I18:K18" si="18">1/D18</f>
        <v>3.225806452</v>
      </c>
      <c r="J18" s="29">
        <f t="shared" si="18"/>
        <v>3.448275862</v>
      </c>
      <c r="K18" s="29">
        <f t="shared" si="18"/>
        <v>2.5</v>
      </c>
      <c r="L18" s="26">
        <f>IF(B18="A",VLOOKUP(H18,'Tabela %'!$C$3:$G$17,5,FALSE),IF(B18="A+",VLOOKUP(H18,'Tabela %'!$C$18:$G$32,5,FALSE),IF(B18="A-",VLOOKUP(H18,'Tabela %'!$C$33:$G$47,5,FALSE),IF(B18="B",VLOOKUP(H18,'Tabela %'!$C$48:$G$62,5,FALSE),IF(B18="B+",VLOOKUP(H18,'Tabela %'!$C$63:$G$77,5,FALSE),IF(B18="B-",VLOOKUP(H18,'Tabela %'!$C$78:$G$92,5,FALSE),IF(B18="C",VLOOKUP(H18,'Tabela %'!$C$93:$G$107,5,FALSE),IF(B18="C+",VLOOKUP(H18,'Tabela %'!$C$108:$G$122,5,FALSE),IF(B18="C-",VLOOKUP(H18,'Tabela %'!$C$123:$G$137,5,FALSE),IF(B18="D",VLOOKUP(H18,'Tabela %'!$C$138:$G$152,5,FALSE),IF(B18="D+",VLOOKUP(H18,'Tabela %'!$C$153:$G$167,5,FALSE),IF(B18="D-",VLOOKUP(H18,'Tabela %'!$C$168:$G$182,5,FALSE),IF(B18="E",VLOOKUP(H18,'Tabela %'!$C$183:$G$197,5,FALSE),IF(B18="E+",VLOOKUP(H18,'Tabela %'!$C$198:$G$212,5,FALSE),IF(B18="E-",VLOOKUP(H18,'Tabela %'!$C$213:$G$227,5,FALSE),0)))))))))))))))</f>
        <v>0.25</v>
      </c>
      <c r="M18" s="26">
        <f t="shared" si="4"/>
        <v>-0.25</v>
      </c>
      <c r="N18" s="30"/>
      <c r="O18" s="31"/>
    </row>
    <row r="19" ht="15.75" customHeight="1">
      <c r="B19" s="26" t="str">
        <f>OFFSET(Equipes!D$2,MATCH(C19,Equipes!D$3:D$132,0),1)</f>
        <v>B-</v>
      </c>
      <c r="C19" s="27" t="s">
        <v>388</v>
      </c>
      <c r="D19" s="28">
        <f>IF(B19="A",VLOOKUP(H19,'Tabela %'!$C$3:$D$17,2,FALSE),IF(B19="A+",VLOOKUP(H19,'Tabela %'!$C$18:$D$32,2,FALSE),IF(B19="A-",VLOOKUP(H19,'Tabela %'!$C$33:$D$47,2,FALSE),IF(B19="B",VLOOKUP(H19,'Tabela %'!$C$48:$D$62,2,FALSE),IF(B19="B+",VLOOKUP(H19,'Tabela %'!$C$63:$D$77,2,FALSE),IF(B19="B-",VLOOKUP(H19,'Tabela %'!$C$78:$D$92,2,FALSE),IF(B19="C",VLOOKUP(H19,'Tabela %'!$C$93:$D$107,2,FALSE),IF(B19="C+",VLOOKUP(H19,'Tabela %'!$C$108:$D$122,2,FALSE),IF(B19="C-",VLOOKUP(H19,'Tabela %'!$C$123:$D$137,2,FALSE),IF(B19="D",VLOOKUP(H19,'Tabela %'!$C$138:$D$152,2,FALSE),IF(B19="D+",VLOOKUP(H19,'Tabela %'!$C$153:$D$167,2,FALSE),IF(B19="D-",VLOOKUP(H19,'Tabela %'!$C$168:$D$182,2,FALSE),IF(B19="E",VLOOKUP(H19,'Tabela %'!$C$183:$D$197,2,FALSE),IF(B19="E+",VLOOKUP(H19,'Tabela %'!$C$198:$D$212,2,FALSE),IF(B19="E-",VLOOKUP(H19,'Tabela %'!$C$213:$D$227,2,FALSE),0)))))))))))))))</f>
        <v>0.62</v>
      </c>
      <c r="E19" s="28">
        <f>IF(B19="A",VLOOKUP(H19,'Tabela %'!$C$3:$E$17,3,FALSE),IF(B19="A+",VLOOKUP(H19,'Tabela %'!$C$18:$E$32,3,FALSE),IF(B19="A-",VLOOKUP(H19,'Tabela %'!$C$33:$E$47,3,FALSE),IF(B19="B",VLOOKUP(H19,'Tabela %'!$C$48:$E$62,3,FALSE),IF(B19="B+",VLOOKUP(H19,'Tabela %'!$C$63:$E$77,3,FALSE),IF(B19="B-",VLOOKUP(H19,'Tabela %'!$C$78:$E$92,3,FALSE),IF(B19="C",VLOOKUP(H19,'Tabela %'!$C$93:$E$107,3,FALSE),IF(B19="C+",VLOOKUP(H19,'Tabela %'!$C$108:$E$122,3,FALSE),IF(B19="C-",VLOOKUP(H19,'Tabela %'!$C$123:$E$137,3,FALSE),IF(B19="D",VLOOKUP(H19,'Tabela %'!$C$138:$E$152,3,FALSE),IF(B19="D+",VLOOKUP(H19,'Tabela %'!$C$153:$E$167,3,FALSE),IF(B19="D-",VLOOKUP(H19,'Tabela %'!$C$168:$E$182,3,FALSE),IF(B19="E",VLOOKUP(H19,'Tabela %'!$C$183:$E$197,3,FALSE),IF(B19="E+",VLOOKUP(H19,'Tabela %'!$C$198:$E$212,3,FALSE),IF(B19="E-",VLOOKUP(H19,'Tabela %'!$C$213:$E$227,3,FALSE),0)))))))))))))))</f>
        <v>0.21</v>
      </c>
      <c r="F19" s="28">
        <f t="shared" si="2"/>
        <v>0.17</v>
      </c>
      <c r="G19" s="27" t="s">
        <v>393</v>
      </c>
      <c r="H19" s="26" t="str">
        <f>OFFSET(Equipes!D$2,MATCH(G19,Equipes!D$3:D$132,0),1)</f>
        <v>D+</v>
      </c>
      <c r="I19" s="29">
        <f t="shared" ref="I19:K19" si="19">1/D19</f>
        <v>1.612903226</v>
      </c>
      <c r="J19" s="29">
        <f t="shared" si="19"/>
        <v>4.761904762</v>
      </c>
      <c r="K19" s="29">
        <f t="shared" si="19"/>
        <v>5.882352941</v>
      </c>
      <c r="L19" s="26">
        <f>IF(B19="A",VLOOKUP(H19,'Tabela %'!$C$3:$G$17,5,FALSE),IF(B19="A+",VLOOKUP(H19,'Tabela %'!$C$18:$G$32,5,FALSE),IF(B19="A-",VLOOKUP(H19,'Tabela %'!$C$33:$G$47,5,FALSE),IF(B19="B",VLOOKUP(H19,'Tabela %'!$C$48:$G$62,5,FALSE),IF(B19="B+",VLOOKUP(H19,'Tabela %'!$C$63:$G$77,5,FALSE),IF(B19="B-",VLOOKUP(H19,'Tabela %'!$C$78:$G$92,5,FALSE),IF(B19="C",VLOOKUP(H19,'Tabela %'!$C$93:$G$107,5,FALSE),IF(B19="C+",VLOOKUP(H19,'Tabela %'!$C$108:$G$122,5,FALSE),IF(B19="C-",VLOOKUP(H19,'Tabela %'!$C$123:$G$137,5,FALSE),IF(B19="D",VLOOKUP(H19,'Tabela %'!$C$138:$G$152,5,FALSE),IF(B19="D+",VLOOKUP(H19,'Tabela %'!$C$153:$G$167,5,FALSE),IF(B19="D-",VLOOKUP(H19,'Tabela %'!$C$168:$G$182,5,FALSE),IF(B19="E",VLOOKUP(H19,'Tabela %'!$C$183:$G$197,5,FALSE),IF(B19="E+",VLOOKUP(H19,'Tabela %'!$C$198:$G$212,5,FALSE),IF(B19="E-",VLOOKUP(H19,'Tabela %'!$C$213:$G$227,5,FALSE),0)))))))))))))))</f>
        <v>-1</v>
      </c>
      <c r="M19" s="26">
        <f t="shared" si="4"/>
        <v>1</v>
      </c>
      <c r="N19" s="30"/>
      <c r="O19" s="31"/>
    </row>
    <row r="20" ht="15.75" customHeight="1">
      <c r="B20" s="26" t="str">
        <f>OFFSET(Equipes!D$2,MATCH(C20,Equipes!D$3:D$132,0),1)</f>
        <v>C-</v>
      </c>
      <c r="C20" s="27" t="s">
        <v>391</v>
      </c>
      <c r="D20" s="28">
        <f>IF(B20="A",VLOOKUP(H20,'Tabela %'!$C$3:$D$17,2,FALSE),IF(B20="A+",VLOOKUP(H20,'Tabela %'!$C$18:$D$32,2,FALSE),IF(B20="A-",VLOOKUP(H20,'Tabela %'!$C$33:$D$47,2,FALSE),IF(B20="B",VLOOKUP(H20,'Tabela %'!$C$48:$D$62,2,FALSE),IF(B20="B+",VLOOKUP(H20,'Tabela %'!$C$63:$D$77,2,FALSE),IF(B20="B-",VLOOKUP(H20,'Tabela %'!$C$78:$D$92,2,FALSE),IF(B20="C",VLOOKUP(H20,'Tabela %'!$C$93:$D$107,2,FALSE),IF(B20="C+",VLOOKUP(H20,'Tabela %'!$C$108:$D$122,2,FALSE),IF(B20="C-",VLOOKUP(H20,'Tabela %'!$C$123:$D$137,2,FALSE),IF(B20="D",VLOOKUP(H20,'Tabela %'!$C$138:$D$152,2,FALSE),IF(B20="D+",VLOOKUP(H20,'Tabela %'!$C$153:$D$167,2,FALSE),IF(B20="D-",VLOOKUP(H20,'Tabela %'!$C$168:$D$182,2,FALSE),IF(B20="E",VLOOKUP(H20,'Tabela %'!$C$183:$D$197,2,FALSE),IF(B20="E+",VLOOKUP(H20,'Tabela %'!$C$198:$D$212,2,FALSE),IF(B20="E-",VLOOKUP(H20,'Tabela %'!$C$213:$D$227,2,FALSE),0)))))))))))))))</f>
        <v>0.52</v>
      </c>
      <c r="E20" s="28">
        <f>IF(B20="A",VLOOKUP(H20,'Tabela %'!$C$3:$E$17,3,FALSE),IF(B20="A+",VLOOKUP(H20,'Tabela %'!$C$18:$E$32,3,FALSE),IF(B20="A-",VLOOKUP(H20,'Tabela %'!$C$33:$E$47,3,FALSE),IF(B20="B",VLOOKUP(H20,'Tabela %'!$C$48:$E$62,3,FALSE),IF(B20="B+",VLOOKUP(H20,'Tabela %'!$C$63:$E$77,3,FALSE),IF(B20="B-",VLOOKUP(H20,'Tabela %'!$C$78:$E$92,3,FALSE),IF(B20="C",VLOOKUP(H20,'Tabela %'!$C$93:$E$107,3,FALSE),IF(B20="C+",VLOOKUP(H20,'Tabela %'!$C$108:$E$122,3,FALSE),IF(B20="C-",VLOOKUP(H20,'Tabela %'!$C$123:$E$137,3,FALSE),IF(B20="D",VLOOKUP(H20,'Tabela %'!$C$138:$E$152,3,FALSE),IF(B20="D+",VLOOKUP(H20,'Tabela %'!$C$153:$E$167,3,FALSE),IF(B20="D-",VLOOKUP(H20,'Tabela %'!$C$168:$E$182,3,FALSE),IF(B20="E",VLOOKUP(H20,'Tabela %'!$C$183:$E$197,3,FALSE),IF(B20="E+",VLOOKUP(H20,'Tabela %'!$C$198:$E$212,3,FALSE),IF(B20="E-",VLOOKUP(H20,'Tabela %'!$C$213:$E$227,3,FALSE),0)))))))))))))))</f>
        <v>0.25</v>
      </c>
      <c r="F20" s="28">
        <f t="shared" si="2"/>
        <v>0.23</v>
      </c>
      <c r="G20" s="27" t="s">
        <v>398</v>
      </c>
      <c r="H20" s="26" t="str">
        <f>OFFSET(Equipes!D$2,MATCH(G20,Equipes!D$3:D$132,0),1)</f>
        <v>D-</v>
      </c>
      <c r="I20" s="29">
        <f t="shared" ref="I20:K20" si="20">1/D20</f>
        <v>1.923076923</v>
      </c>
      <c r="J20" s="29">
        <f t="shared" si="20"/>
        <v>4</v>
      </c>
      <c r="K20" s="29">
        <f t="shared" si="20"/>
        <v>4.347826087</v>
      </c>
      <c r="L20" s="26">
        <f>IF(B20="A",VLOOKUP(H20,'Tabela %'!$C$3:$G$17,5,FALSE),IF(B20="A+",VLOOKUP(H20,'Tabela %'!$C$18:$G$32,5,FALSE),IF(B20="A-",VLOOKUP(H20,'Tabela %'!$C$33:$G$47,5,FALSE),IF(B20="B",VLOOKUP(H20,'Tabela %'!$C$48:$G$62,5,FALSE),IF(B20="B+",VLOOKUP(H20,'Tabela %'!$C$63:$G$77,5,FALSE),IF(B20="B-",VLOOKUP(H20,'Tabela %'!$C$78:$G$92,5,FALSE),IF(B20="C",VLOOKUP(H20,'Tabela %'!$C$93:$G$107,5,FALSE),IF(B20="C+",VLOOKUP(H20,'Tabela %'!$C$108:$G$122,5,FALSE),IF(B20="C-",VLOOKUP(H20,'Tabela %'!$C$123:$G$137,5,FALSE),IF(B20="D",VLOOKUP(H20,'Tabela %'!$C$138:$G$152,5,FALSE),IF(B20="D+",VLOOKUP(H20,'Tabela %'!$C$153:$G$167,5,FALSE),IF(B20="D-",VLOOKUP(H20,'Tabela %'!$C$168:$G$182,5,FALSE),IF(B20="E",VLOOKUP(H20,'Tabela %'!$C$183:$G$197,5,FALSE),IF(B20="E+",VLOOKUP(H20,'Tabela %'!$C$198:$G$212,5,FALSE),IF(B20="E-",VLOOKUP(H20,'Tabela %'!$C$213:$G$227,5,FALSE),0)))))))))))))))</f>
        <v>-0.5</v>
      </c>
      <c r="M20" s="26">
        <f t="shared" si="4"/>
        <v>0.5</v>
      </c>
      <c r="N20" s="30"/>
      <c r="O20" s="31"/>
    </row>
    <row r="21" ht="15.75" customHeight="1">
      <c r="B21" s="26" t="str">
        <f>OFFSET(Equipes!D$2,MATCH(C21,Equipes!D$3:D$132,0),1)</f>
        <v>D+</v>
      </c>
      <c r="C21" s="27" t="s">
        <v>421</v>
      </c>
      <c r="D21" s="28">
        <f>IF(B21="A",VLOOKUP(H21,'Tabela %'!$C$3:$D$17,2,FALSE),IF(B21="A+",VLOOKUP(H21,'Tabela %'!$C$18:$D$32,2,FALSE),IF(B21="A-",VLOOKUP(H21,'Tabela %'!$C$33:$D$47,2,FALSE),IF(B21="B",VLOOKUP(H21,'Tabela %'!$C$48:$D$62,2,FALSE),IF(B21="B+",VLOOKUP(H21,'Tabela %'!$C$63:$D$77,2,FALSE),IF(B21="B-",VLOOKUP(H21,'Tabela %'!$C$78:$D$92,2,FALSE),IF(B21="C",VLOOKUP(H21,'Tabela %'!$C$93:$D$107,2,FALSE),IF(B21="C+",VLOOKUP(H21,'Tabela %'!$C$108:$D$122,2,FALSE),IF(B21="C-",VLOOKUP(H21,'Tabela %'!$C$123:$D$137,2,FALSE),IF(B21="D",VLOOKUP(H21,'Tabela %'!$C$138:$D$152,2,FALSE),IF(B21="D+",VLOOKUP(H21,'Tabela %'!$C$153:$D$167,2,FALSE),IF(B21="D-",VLOOKUP(H21,'Tabela %'!$C$168:$D$182,2,FALSE),IF(B21="E",VLOOKUP(H21,'Tabela %'!$C$183:$D$197,2,FALSE),IF(B21="E+",VLOOKUP(H21,'Tabela %'!$C$198:$D$212,2,FALSE),IF(B21="E-",VLOOKUP(H21,'Tabela %'!$C$213:$D$227,2,FALSE),0)))))))))))))))</f>
        <v>0.26</v>
      </c>
      <c r="E21" s="28">
        <f>IF(B21="A",VLOOKUP(H21,'Tabela %'!$C$3:$E$17,3,FALSE),IF(B21="A+",VLOOKUP(H21,'Tabela %'!$C$18:$E$32,3,FALSE),IF(B21="A-",VLOOKUP(H21,'Tabela %'!$C$33:$E$47,3,FALSE),IF(B21="B",VLOOKUP(H21,'Tabela %'!$C$48:$E$62,3,FALSE),IF(B21="B+",VLOOKUP(H21,'Tabela %'!$C$63:$E$77,3,FALSE),IF(B21="B-",VLOOKUP(H21,'Tabela %'!$C$78:$E$92,3,FALSE),IF(B21="C",VLOOKUP(H21,'Tabela %'!$C$93:$E$107,3,FALSE),IF(B21="C+",VLOOKUP(H21,'Tabela %'!$C$108:$E$122,3,FALSE),IF(B21="C-",VLOOKUP(H21,'Tabela %'!$C$123:$E$137,3,FALSE),IF(B21="D",VLOOKUP(H21,'Tabela %'!$C$138:$E$152,3,FALSE),IF(B21="D+",VLOOKUP(H21,'Tabela %'!$C$153:$E$167,3,FALSE),IF(B21="D-",VLOOKUP(H21,'Tabela %'!$C$168:$E$182,3,FALSE),IF(B21="E",VLOOKUP(H21,'Tabela %'!$C$183:$E$197,3,FALSE),IF(B21="E+",VLOOKUP(H21,'Tabela %'!$C$198:$E$212,3,FALSE),IF(B21="E-",VLOOKUP(H21,'Tabela %'!$C$213:$E$227,3,FALSE),0)))))))))))))))</f>
        <v>0.26</v>
      </c>
      <c r="F21" s="28">
        <f t="shared" si="2"/>
        <v>0.48</v>
      </c>
      <c r="G21" s="27" t="s">
        <v>427</v>
      </c>
      <c r="H21" s="26" t="str">
        <f>OFFSET(Equipes!D$2,MATCH(G21,Equipes!D$3:D$132,0),1)</f>
        <v>C</v>
      </c>
      <c r="I21" s="29">
        <f t="shared" ref="I21:K21" si="21">1/D21</f>
        <v>3.846153846</v>
      </c>
      <c r="J21" s="29">
        <f t="shared" si="21"/>
        <v>3.846153846</v>
      </c>
      <c r="K21" s="29">
        <f t="shared" si="21"/>
        <v>2.083333333</v>
      </c>
      <c r="L21" s="26">
        <f>IF(B21="A",VLOOKUP(H21,'Tabela %'!$C$3:$G$17,5,FALSE),IF(B21="A+",VLOOKUP(H21,'Tabela %'!$C$18:$G$32,5,FALSE),IF(B21="A-",VLOOKUP(H21,'Tabela %'!$C$33:$G$47,5,FALSE),IF(B21="B",VLOOKUP(H21,'Tabela %'!$C$48:$G$62,5,FALSE),IF(B21="B+",VLOOKUP(H21,'Tabela %'!$C$63:$G$77,5,FALSE),IF(B21="B-",VLOOKUP(H21,'Tabela %'!$C$78:$G$92,5,FALSE),IF(B21="C",VLOOKUP(H21,'Tabela %'!$C$93:$G$107,5,FALSE),IF(B21="C+",VLOOKUP(H21,'Tabela %'!$C$108:$G$122,5,FALSE),IF(B21="C-",VLOOKUP(H21,'Tabela %'!$C$123:$G$137,5,FALSE),IF(B21="D",VLOOKUP(H21,'Tabela %'!$C$138:$G$152,5,FALSE),IF(B21="D+",VLOOKUP(H21,'Tabela %'!$C$153:$G$167,5,FALSE),IF(B21="D-",VLOOKUP(H21,'Tabela %'!$C$168:$G$182,5,FALSE),IF(B21="E",VLOOKUP(H21,'Tabela %'!$C$183:$G$197,5,FALSE),IF(B21="E+",VLOOKUP(H21,'Tabela %'!$C$198:$G$212,5,FALSE),IF(B21="E-",VLOOKUP(H21,'Tabela %'!$C$213:$G$227,5,FALSE),0)))))))))))))))</f>
        <v>0.5</v>
      </c>
      <c r="M21" s="26">
        <f t="shared" si="4"/>
        <v>-0.5</v>
      </c>
      <c r="N21" s="30"/>
      <c r="O21" s="31"/>
    </row>
    <row r="22" ht="15.75" customHeight="1">
      <c r="B22" s="26" t="str">
        <f>OFFSET(Equipes!D$2,MATCH(C22,Equipes!D$3:D$132,0),1)</f>
        <v>A+</v>
      </c>
      <c r="C22" s="27" t="s">
        <v>423</v>
      </c>
      <c r="D22" s="28">
        <f>IF(B22="A",VLOOKUP(H22,'Tabela %'!$C$3:$D$17,2,FALSE),IF(B22="A+",VLOOKUP(H22,'Tabela %'!$C$18:$D$32,2,FALSE),IF(B22="A-",VLOOKUP(H22,'Tabela %'!$C$33:$D$47,2,FALSE),IF(B22="B",VLOOKUP(H22,'Tabela %'!$C$48:$D$62,2,FALSE),IF(B22="B+",VLOOKUP(H22,'Tabela %'!$C$63:$D$77,2,FALSE),IF(B22="B-",VLOOKUP(H22,'Tabela %'!$C$78:$D$92,2,FALSE),IF(B22="C",VLOOKUP(H22,'Tabela %'!$C$93:$D$107,2,FALSE),IF(B22="C+",VLOOKUP(H22,'Tabela %'!$C$108:$D$122,2,FALSE),IF(B22="C-",VLOOKUP(H22,'Tabela %'!$C$123:$D$137,2,FALSE),IF(B22="D",VLOOKUP(H22,'Tabela %'!$C$138:$D$152,2,FALSE),IF(B22="D+",VLOOKUP(H22,'Tabela %'!$C$153:$D$167,2,FALSE),IF(B22="D-",VLOOKUP(H22,'Tabela %'!$C$168:$D$182,2,FALSE),IF(B22="E",VLOOKUP(H22,'Tabela %'!$C$183:$D$197,2,FALSE),IF(B22="E+",VLOOKUP(H22,'Tabela %'!$C$198:$D$212,2,FALSE),IF(B22="E-",VLOOKUP(H22,'Tabela %'!$C$213:$D$227,2,FALSE),0)))))))))))))))</f>
        <v>0.89</v>
      </c>
      <c r="E22" s="28">
        <f>IF(B22="A",VLOOKUP(H22,'Tabela %'!$C$3:$E$17,3,FALSE),IF(B22="A+",VLOOKUP(H22,'Tabela %'!$C$18:$E$32,3,FALSE),IF(B22="A-",VLOOKUP(H22,'Tabela %'!$C$33:$E$47,3,FALSE),IF(B22="B",VLOOKUP(H22,'Tabela %'!$C$48:$E$62,3,FALSE),IF(B22="B+",VLOOKUP(H22,'Tabela %'!$C$63:$E$77,3,FALSE),IF(B22="B-",VLOOKUP(H22,'Tabela %'!$C$78:$E$92,3,FALSE),IF(B22="C",VLOOKUP(H22,'Tabela %'!$C$93:$E$107,3,FALSE),IF(B22="C+",VLOOKUP(H22,'Tabela %'!$C$108:$E$122,3,FALSE),IF(B22="C-",VLOOKUP(H22,'Tabela %'!$C$123:$E$137,3,FALSE),IF(B22="D",VLOOKUP(H22,'Tabela %'!$C$138:$E$152,3,FALSE),IF(B22="D+",VLOOKUP(H22,'Tabela %'!$C$153:$E$167,3,FALSE),IF(B22="D-",VLOOKUP(H22,'Tabela %'!$C$168:$E$182,3,FALSE),IF(B22="E",VLOOKUP(H22,'Tabela %'!$C$183:$E$197,3,FALSE),IF(B22="E+",VLOOKUP(H22,'Tabela %'!$C$198:$E$212,3,FALSE),IF(B22="E-",VLOOKUP(H22,'Tabela %'!$C$213:$E$227,3,FALSE),0)))))))))))))))</f>
        <v>0.07</v>
      </c>
      <c r="F22" s="28">
        <f t="shared" si="2"/>
        <v>0.04</v>
      </c>
      <c r="G22" s="27" t="s">
        <v>433</v>
      </c>
      <c r="H22" s="26" t="str">
        <f>OFFSET(Equipes!D$2,MATCH(G22,Equipes!D$3:D$132,0),1)</f>
        <v>E+</v>
      </c>
      <c r="I22" s="29">
        <f t="shared" ref="I22:K22" si="22">1/D22</f>
        <v>1.123595506</v>
      </c>
      <c r="J22" s="29">
        <f t="shared" si="22"/>
        <v>14.28571429</v>
      </c>
      <c r="K22" s="29">
        <f t="shared" si="22"/>
        <v>25</v>
      </c>
      <c r="L22" s="26">
        <f>IF(B22="A",VLOOKUP(H22,'Tabela %'!$C$3:$G$17,5,FALSE),IF(B22="A+",VLOOKUP(H22,'Tabela %'!$C$18:$G$32,5,FALSE),IF(B22="A-",VLOOKUP(H22,'Tabela %'!$C$33:$G$47,5,FALSE),IF(B22="B",VLOOKUP(H22,'Tabela %'!$C$48:$G$62,5,FALSE),IF(B22="B+",VLOOKUP(H22,'Tabela %'!$C$63:$G$77,5,FALSE),IF(B22="B-",VLOOKUP(H22,'Tabela %'!$C$78:$G$92,5,FALSE),IF(B22="C",VLOOKUP(H22,'Tabela %'!$C$93:$G$107,5,FALSE),IF(B22="C+",VLOOKUP(H22,'Tabela %'!$C$108:$G$122,5,FALSE),IF(B22="C-",VLOOKUP(H22,'Tabela %'!$C$123:$G$137,5,FALSE),IF(B22="D",VLOOKUP(H22,'Tabela %'!$C$138:$G$152,5,FALSE),IF(B22="D+",VLOOKUP(H22,'Tabela %'!$C$153:$G$167,5,FALSE),IF(B22="D-",VLOOKUP(H22,'Tabela %'!$C$168:$G$182,5,FALSE),IF(B22="E",VLOOKUP(H22,'Tabela %'!$C$183:$G$197,5,FALSE),IF(B22="E+",VLOOKUP(H22,'Tabela %'!$C$198:$G$212,5,FALSE),IF(B22="E-",VLOOKUP(H22,'Tabela %'!$C$213:$G$227,5,FALSE),0)))))))))))))))</f>
        <v>-2.75</v>
      </c>
      <c r="M22" s="26">
        <f t="shared" si="4"/>
        <v>2.75</v>
      </c>
      <c r="N22" s="30"/>
      <c r="O22" s="31"/>
    </row>
    <row r="23" ht="15.75" customHeight="1">
      <c r="B23" s="26" t="str">
        <f>OFFSET(Equipes!D$2,MATCH(C23,Equipes!D$3:D$132,0),1)</f>
        <v>D+</v>
      </c>
      <c r="C23" s="27" t="s">
        <v>447</v>
      </c>
      <c r="D23" s="28">
        <f>IF(B23="A",VLOOKUP(H23,'Tabela %'!$C$3:$D$17,2,FALSE),IF(B23="A+",VLOOKUP(H23,'Tabela %'!$C$18:$D$32,2,FALSE),IF(B23="A-",VLOOKUP(H23,'Tabela %'!$C$33:$D$47,2,FALSE),IF(B23="B",VLOOKUP(H23,'Tabela %'!$C$48:$D$62,2,FALSE),IF(B23="B+",VLOOKUP(H23,'Tabela %'!$C$63:$D$77,2,FALSE),IF(B23="B-",VLOOKUP(H23,'Tabela %'!$C$78:$D$92,2,FALSE),IF(B23="C",VLOOKUP(H23,'Tabela %'!$C$93:$D$107,2,FALSE),IF(B23="C+",VLOOKUP(H23,'Tabela %'!$C$108:$D$122,2,FALSE),IF(B23="C-",VLOOKUP(H23,'Tabela %'!$C$123:$D$137,2,FALSE),IF(B23="D",VLOOKUP(H23,'Tabela %'!$C$138:$D$152,2,FALSE),IF(B23="D+",VLOOKUP(H23,'Tabela %'!$C$153:$D$167,2,FALSE),IF(B23="D-",VLOOKUP(H23,'Tabela %'!$C$168:$D$182,2,FALSE),IF(B23="E",VLOOKUP(H23,'Tabela %'!$C$183:$D$197,2,FALSE),IF(B23="E+",VLOOKUP(H23,'Tabela %'!$C$198:$D$212,2,FALSE),IF(B23="E-",VLOOKUP(H23,'Tabela %'!$C$213:$D$227,2,FALSE),0)))))))))))))))</f>
        <v>0.26</v>
      </c>
      <c r="E23" s="28">
        <f>IF(B23="A",VLOOKUP(H23,'Tabela %'!$C$3:$E$17,3,FALSE),IF(B23="A+",VLOOKUP(H23,'Tabela %'!$C$18:$E$32,3,FALSE),IF(B23="A-",VLOOKUP(H23,'Tabela %'!$C$33:$E$47,3,FALSE),IF(B23="B",VLOOKUP(H23,'Tabela %'!$C$48:$E$62,3,FALSE),IF(B23="B+",VLOOKUP(H23,'Tabela %'!$C$63:$E$77,3,FALSE),IF(B23="B-",VLOOKUP(H23,'Tabela %'!$C$78:$E$92,3,FALSE),IF(B23="C",VLOOKUP(H23,'Tabela %'!$C$93:$E$107,3,FALSE),IF(B23="C+",VLOOKUP(H23,'Tabela %'!$C$108:$E$122,3,FALSE),IF(B23="C-",VLOOKUP(H23,'Tabela %'!$C$123:$E$137,3,FALSE),IF(B23="D",VLOOKUP(H23,'Tabela %'!$C$138:$E$152,3,FALSE),IF(B23="D+",VLOOKUP(H23,'Tabela %'!$C$153:$E$167,3,FALSE),IF(B23="D-",VLOOKUP(H23,'Tabela %'!$C$168:$E$182,3,FALSE),IF(B23="E",VLOOKUP(H23,'Tabela %'!$C$183:$E$197,3,FALSE),IF(B23="E+",VLOOKUP(H23,'Tabela %'!$C$198:$E$212,3,FALSE),IF(B23="E-",VLOOKUP(H23,'Tabela %'!$C$213:$E$227,3,FALSE),0)))))))))))))))</f>
        <v>0.26</v>
      </c>
      <c r="F23" s="28">
        <f t="shared" si="2"/>
        <v>0.48</v>
      </c>
      <c r="G23" s="27" t="s">
        <v>437</v>
      </c>
      <c r="H23" s="26" t="str">
        <f>OFFSET(Equipes!D$2,MATCH(G23,Equipes!D$3:D$132,0),1)</f>
        <v>C</v>
      </c>
      <c r="I23" s="29">
        <f t="shared" ref="I23:K23" si="23">1/D23</f>
        <v>3.846153846</v>
      </c>
      <c r="J23" s="29">
        <f t="shared" si="23"/>
        <v>3.846153846</v>
      </c>
      <c r="K23" s="29">
        <f t="shared" si="23"/>
        <v>2.083333333</v>
      </c>
      <c r="L23" s="26">
        <f>IF(B23="A",VLOOKUP(H23,'Tabela %'!$C$3:$G$17,5,FALSE),IF(B23="A+",VLOOKUP(H23,'Tabela %'!$C$18:$G$32,5,FALSE),IF(B23="A-",VLOOKUP(H23,'Tabela %'!$C$33:$G$47,5,FALSE),IF(B23="B",VLOOKUP(H23,'Tabela %'!$C$48:$G$62,5,FALSE),IF(B23="B+",VLOOKUP(H23,'Tabela %'!$C$63:$G$77,5,FALSE),IF(B23="B-",VLOOKUP(H23,'Tabela %'!$C$78:$G$92,5,FALSE),IF(B23="C",VLOOKUP(H23,'Tabela %'!$C$93:$G$107,5,FALSE),IF(B23="C+",VLOOKUP(H23,'Tabela %'!$C$108:$G$122,5,FALSE),IF(B23="C-",VLOOKUP(H23,'Tabela %'!$C$123:$G$137,5,FALSE),IF(B23="D",VLOOKUP(H23,'Tabela %'!$C$138:$G$152,5,FALSE),IF(B23="D+",VLOOKUP(H23,'Tabela %'!$C$153:$G$167,5,FALSE),IF(B23="D-",VLOOKUP(H23,'Tabela %'!$C$168:$G$182,5,FALSE),IF(B23="E",VLOOKUP(H23,'Tabela %'!$C$183:$G$197,5,FALSE),IF(B23="E+",VLOOKUP(H23,'Tabela %'!$C$198:$G$212,5,FALSE),IF(B23="E-",VLOOKUP(H23,'Tabela %'!$C$213:$G$227,5,FALSE),0)))))))))))))))</f>
        <v>0.5</v>
      </c>
      <c r="M23" s="26">
        <f t="shared" si="4"/>
        <v>-0.5</v>
      </c>
      <c r="N23" s="30"/>
      <c r="O23" s="31"/>
    </row>
    <row r="24" ht="15.75" customHeight="1">
      <c r="B24" s="26" t="str">
        <f>OFFSET(Equipes!D$2,MATCH(C24,Equipes!D$3:D$132,0),1)</f>
        <v>C+</v>
      </c>
      <c r="C24" s="27" t="s">
        <v>444</v>
      </c>
      <c r="D24" s="28">
        <f>IF(B24="A",VLOOKUP(H24,'Tabela %'!$C$3:$D$17,2,FALSE),IF(B24="A+",VLOOKUP(H24,'Tabela %'!$C$18:$D$32,2,FALSE),IF(B24="A-",VLOOKUP(H24,'Tabela %'!$C$33:$D$47,2,FALSE),IF(B24="B",VLOOKUP(H24,'Tabela %'!$C$48:$D$62,2,FALSE),IF(B24="B+",VLOOKUP(H24,'Tabela %'!$C$63:$D$77,2,FALSE),IF(B24="B-",VLOOKUP(H24,'Tabela %'!$C$78:$D$92,2,FALSE),IF(B24="C",VLOOKUP(H24,'Tabela %'!$C$93:$D$107,2,FALSE),IF(B24="C+",VLOOKUP(H24,'Tabela %'!$C$108:$D$122,2,FALSE),IF(B24="C-",VLOOKUP(H24,'Tabela %'!$C$123:$D$137,2,FALSE),IF(B24="D",VLOOKUP(H24,'Tabela %'!$C$138:$D$152,2,FALSE),IF(B24="D+",VLOOKUP(H24,'Tabela %'!$C$153:$D$167,2,FALSE),IF(B24="D-",VLOOKUP(H24,'Tabela %'!$C$168:$D$182,2,FALSE),IF(B24="E",VLOOKUP(H24,'Tabela %'!$C$183:$D$197,2,FALSE),IF(B24="E+",VLOOKUP(H24,'Tabela %'!$C$198:$D$212,2,FALSE),IF(B24="E-",VLOOKUP(H24,'Tabela %'!$C$213:$D$227,2,FALSE),0)))))))))))))))</f>
        <v>0.74</v>
      </c>
      <c r="E24" s="28">
        <f>IF(B24="A",VLOOKUP(H24,'Tabela %'!$C$3:$E$17,3,FALSE),IF(B24="A+",VLOOKUP(H24,'Tabela %'!$C$18:$E$32,3,FALSE),IF(B24="A-",VLOOKUP(H24,'Tabela %'!$C$33:$E$47,3,FALSE),IF(B24="B",VLOOKUP(H24,'Tabela %'!$C$48:$E$62,3,FALSE),IF(B24="B+",VLOOKUP(H24,'Tabela %'!$C$63:$E$77,3,FALSE),IF(B24="B-",VLOOKUP(H24,'Tabela %'!$C$78:$E$92,3,FALSE),IF(B24="C",VLOOKUP(H24,'Tabela %'!$C$93:$E$107,3,FALSE),IF(B24="C+",VLOOKUP(H24,'Tabela %'!$C$108:$E$122,3,FALSE),IF(B24="C-",VLOOKUP(H24,'Tabela %'!$C$123:$E$137,3,FALSE),IF(B24="D",VLOOKUP(H24,'Tabela %'!$C$138:$E$152,3,FALSE),IF(B24="D+",VLOOKUP(H24,'Tabela %'!$C$153:$E$167,3,FALSE),IF(B24="D-",VLOOKUP(H24,'Tabela %'!$C$168:$E$182,3,FALSE),IF(B24="E",VLOOKUP(H24,'Tabela %'!$C$183:$E$197,3,FALSE),IF(B24="E+",VLOOKUP(H24,'Tabela %'!$C$198:$E$212,3,FALSE),IF(B24="E-",VLOOKUP(H24,'Tabela %'!$C$213:$E$227,3,FALSE),0)))))))))))))))</f>
        <v>0.17</v>
      </c>
      <c r="F24" s="28">
        <f t="shared" si="2"/>
        <v>0.09</v>
      </c>
      <c r="G24" s="27" t="s">
        <v>453</v>
      </c>
      <c r="H24" s="26" t="str">
        <f>OFFSET(Equipes!D$2,MATCH(G24,Equipes!D$3:D$132,0),1)</f>
        <v>E-</v>
      </c>
      <c r="I24" s="29">
        <f t="shared" ref="I24:K24" si="24">1/D24</f>
        <v>1.351351351</v>
      </c>
      <c r="J24" s="29">
        <f t="shared" si="24"/>
        <v>5.882352941</v>
      </c>
      <c r="K24" s="29">
        <f t="shared" si="24"/>
        <v>11.11111111</v>
      </c>
      <c r="L24" s="26">
        <f>IF(B24="A",VLOOKUP(H24,'Tabela %'!$C$3:$G$17,5,FALSE),IF(B24="A+",VLOOKUP(H24,'Tabela %'!$C$18:$G$32,5,FALSE),IF(B24="A-",VLOOKUP(H24,'Tabela %'!$C$33:$G$47,5,FALSE),IF(B24="B",VLOOKUP(H24,'Tabela %'!$C$48:$G$62,5,FALSE),IF(B24="B+",VLOOKUP(H24,'Tabela %'!$C$63:$G$77,5,FALSE),IF(B24="B-",VLOOKUP(H24,'Tabela %'!$C$78:$G$92,5,FALSE),IF(B24="C",VLOOKUP(H24,'Tabela %'!$C$93:$G$107,5,FALSE),IF(B24="C+",VLOOKUP(H24,'Tabela %'!$C$108:$G$122,5,FALSE),IF(B24="C-",VLOOKUP(H24,'Tabela %'!$C$123:$G$137,5,FALSE),IF(B24="D",VLOOKUP(H24,'Tabela %'!$C$138:$G$152,5,FALSE),IF(B24="D+",VLOOKUP(H24,'Tabela %'!$C$153:$G$167,5,FALSE),IF(B24="D-",VLOOKUP(H24,'Tabela %'!$C$168:$G$182,5,FALSE),IF(B24="E",VLOOKUP(H24,'Tabela %'!$C$183:$G$197,5,FALSE),IF(B24="E+",VLOOKUP(H24,'Tabela %'!$C$198:$G$212,5,FALSE),IF(B24="E-",VLOOKUP(H24,'Tabela %'!$C$213:$G$227,5,FALSE),0)))))))))))))))</f>
        <v>-1.75</v>
      </c>
      <c r="M24" s="26">
        <f t="shared" si="4"/>
        <v>1.75</v>
      </c>
      <c r="N24" s="30"/>
      <c r="O24" s="31"/>
    </row>
    <row r="25" ht="15.75" customHeight="1">
      <c r="B25" s="26" t="str">
        <f>OFFSET(Equipes!D$2,MATCH(C25,Equipes!D$3:D$132,0),1)</f>
        <v>D-</v>
      </c>
      <c r="C25" s="27" t="s">
        <v>466</v>
      </c>
      <c r="D25" s="28">
        <f>IF(B25="A",VLOOKUP(H25,'Tabela %'!$C$3:$D$17,2,FALSE),IF(B25="A+",VLOOKUP(H25,'Tabela %'!$C$18:$D$32,2,FALSE),IF(B25="A-",VLOOKUP(H25,'Tabela %'!$C$33:$D$47,2,FALSE),IF(B25="B",VLOOKUP(H25,'Tabela %'!$C$48:$D$62,2,FALSE),IF(B25="B+",VLOOKUP(H25,'Tabela %'!$C$63:$D$77,2,FALSE),IF(B25="B-",VLOOKUP(H25,'Tabela %'!$C$78:$D$92,2,FALSE),IF(B25="C",VLOOKUP(H25,'Tabela %'!$C$93:$D$107,2,FALSE),IF(B25="C+",VLOOKUP(H25,'Tabela %'!$C$108:$D$122,2,FALSE),IF(B25="C-",VLOOKUP(H25,'Tabela %'!$C$123:$D$137,2,FALSE),IF(B25="D",VLOOKUP(H25,'Tabela %'!$C$138:$D$152,2,FALSE),IF(B25="D+",VLOOKUP(H25,'Tabela %'!$C$153:$D$167,2,FALSE),IF(B25="D-",VLOOKUP(H25,'Tabela %'!$C$168:$D$182,2,FALSE),IF(B25="E",VLOOKUP(H25,'Tabela %'!$C$183:$D$197,2,FALSE),IF(B25="E+",VLOOKUP(H25,'Tabela %'!$C$198:$D$212,2,FALSE),IF(B25="E-",VLOOKUP(H25,'Tabela %'!$C$213:$D$227,2,FALSE),0)))))))))))))))</f>
        <v>0.27</v>
      </c>
      <c r="E25" s="28">
        <f>IF(B25="A",VLOOKUP(H25,'Tabela %'!$C$3:$E$17,3,FALSE),IF(B25="A+",VLOOKUP(H25,'Tabela %'!$C$18:$E$32,3,FALSE),IF(B25="A-",VLOOKUP(H25,'Tabela %'!$C$33:$E$47,3,FALSE),IF(B25="B",VLOOKUP(H25,'Tabela %'!$C$48:$E$62,3,FALSE),IF(B25="B+",VLOOKUP(H25,'Tabela %'!$C$63:$E$77,3,FALSE),IF(B25="B-",VLOOKUP(H25,'Tabela %'!$C$78:$E$92,3,FALSE),IF(B25="C",VLOOKUP(H25,'Tabela %'!$C$93:$E$107,3,FALSE),IF(B25="C+",VLOOKUP(H25,'Tabela %'!$C$108:$E$122,3,FALSE),IF(B25="C-",VLOOKUP(H25,'Tabela %'!$C$123:$E$137,3,FALSE),IF(B25="D",VLOOKUP(H25,'Tabela %'!$C$138:$E$152,3,FALSE),IF(B25="D+",VLOOKUP(H25,'Tabela %'!$C$153:$E$167,3,FALSE),IF(B25="D-",VLOOKUP(H25,'Tabela %'!$C$168:$E$182,3,FALSE),IF(B25="E",VLOOKUP(H25,'Tabela %'!$C$183:$E$197,3,FALSE),IF(B25="E+",VLOOKUP(H25,'Tabela %'!$C$198:$E$212,3,FALSE),IF(B25="E-",VLOOKUP(H25,'Tabela %'!$C$213:$E$227,3,FALSE),0)))))))))))))))</f>
        <v>0.28</v>
      </c>
      <c r="F25" s="28">
        <f t="shared" si="2"/>
        <v>0.45</v>
      </c>
      <c r="G25" s="27" t="s">
        <v>457</v>
      </c>
      <c r="H25" s="26" t="str">
        <f>OFFSET(Equipes!D$2,MATCH(G25,Equipes!D$3:D$132,0),1)</f>
        <v>D+</v>
      </c>
      <c r="I25" s="29">
        <f t="shared" ref="I25:K25" si="25">1/D25</f>
        <v>3.703703704</v>
      </c>
      <c r="J25" s="29">
        <f t="shared" si="25"/>
        <v>3.571428571</v>
      </c>
      <c r="K25" s="29">
        <f t="shared" si="25"/>
        <v>2.222222222</v>
      </c>
      <c r="L25" s="26">
        <f>IF(B25="A",VLOOKUP(H25,'Tabela %'!$C$3:$G$17,5,FALSE),IF(B25="A+",VLOOKUP(H25,'Tabela %'!$C$18:$G$32,5,FALSE),IF(B25="A-",VLOOKUP(H25,'Tabela %'!$C$33:$G$47,5,FALSE),IF(B25="B",VLOOKUP(H25,'Tabela %'!$C$48:$G$62,5,FALSE),IF(B25="B+",VLOOKUP(H25,'Tabela %'!$C$63:$G$77,5,FALSE),IF(B25="B-",VLOOKUP(H25,'Tabela %'!$C$78:$G$92,5,FALSE),IF(B25="C",VLOOKUP(H25,'Tabela %'!$C$93:$G$107,5,FALSE),IF(B25="C+",VLOOKUP(H25,'Tabela %'!$C$108:$G$122,5,FALSE),IF(B25="C-",VLOOKUP(H25,'Tabela %'!$C$123:$G$137,5,FALSE),IF(B25="D",VLOOKUP(H25,'Tabela %'!$C$138:$G$152,5,FALSE),IF(B25="D+",VLOOKUP(H25,'Tabela %'!$C$153:$G$167,5,FALSE),IF(B25="D-",VLOOKUP(H25,'Tabela %'!$C$168:$G$182,5,FALSE),IF(B25="E",VLOOKUP(H25,'Tabela %'!$C$183:$G$197,5,FALSE),IF(B25="E+",VLOOKUP(H25,'Tabela %'!$C$198:$G$212,5,FALSE),IF(B25="E-",VLOOKUP(H25,'Tabela %'!$C$213:$G$227,5,FALSE),0)))))))))))))))</f>
        <v>0.25</v>
      </c>
      <c r="M25" s="26">
        <f t="shared" si="4"/>
        <v>-0.25</v>
      </c>
      <c r="N25" s="30"/>
      <c r="O25" s="31"/>
    </row>
    <row r="26" ht="15.75" customHeight="1">
      <c r="B26" s="26" t="str">
        <f>OFFSET(Equipes!D$2,MATCH(C26,Equipes!D$3:D$132,0),1)</f>
        <v>C-</v>
      </c>
      <c r="C26" s="27" t="s">
        <v>462</v>
      </c>
      <c r="D26" s="28">
        <f>IF(B26="A",VLOOKUP(H26,'Tabela %'!$C$3:$D$17,2,FALSE),IF(B26="A+",VLOOKUP(H26,'Tabela %'!$C$18:$D$32,2,FALSE),IF(B26="A-",VLOOKUP(H26,'Tabela %'!$C$33:$D$47,2,FALSE),IF(B26="B",VLOOKUP(H26,'Tabela %'!$C$48:$D$62,2,FALSE),IF(B26="B+",VLOOKUP(H26,'Tabela %'!$C$63:$D$77,2,FALSE),IF(B26="B-",VLOOKUP(H26,'Tabela %'!$C$78:$D$92,2,FALSE),IF(B26="C",VLOOKUP(H26,'Tabela %'!$C$93:$D$107,2,FALSE),IF(B26="C+",VLOOKUP(H26,'Tabela %'!$C$108:$D$122,2,FALSE),IF(B26="C-",VLOOKUP(H26,'Tabela %'!$C$123:$D$137,2,FALSE),IF(B26="D",VLOOKUP(H26,'Tabela %'!$C$138:$D$152,2,FALSE),IF(B26="D+",VLOOKUP(H26,'Tabela %'!$C$153:$D$167,2,FALSE),IF(B26="D-",VLOOKUP(H26,'Tabela %'!$C$168:$D$182,2,FALSE),IF(B26="E",VLOOKUP(H26,'Tabela %'!$C$183:$D$197,2,FALSE),IF(B26="E+",VLOOKUP(H26,'Tabela %'!$C$198:$D$212,2,FALSE),IF(B26="E-",VLOOKUP(H26,'Tabela %'!$C$213:$D$227,2,FALSE),0)))))))))))))))</f>
        <v>0.42</v>
      </c>
      <c r="E26" s="28">
        <f>IF(B26="A",VLOOKUP(H26,'Tabela %'!$C$3:$E$17,3,FALSE),IF(B26="A+",VLOOKUP(H26,'Tabela %'!$C$18:$E$32,3,FALSE),IF(B26="A-",VLOOKUP(H26,'Tabela %'!$C$33:$E$47,3,FALSE),IF(B26="B",VLOOKUP(H26,'Tabela %'!$C$48:$E$62,3,FALSE),IF(B26="B+",VLOOKUP(H26,'Tabela %'!$C$63:$E$77,3,FALSE),IF(B26="B-",VLOOKUP(H26,'Tabela %'!$C$78:$E$92,3,FALSE),IF(B26="C",VLOOKUP(H26,'Tabela %'!$C$93:$E$107,3,FALSE),IF(B26="C+",VLOOKUP(H26,'Tabela %'!$C$108:$E$122,3,FALSE),IF(B26="C-",VLOOKUP(H26,'Tabela %'!$C$123:$E$137,3,FALSE),IF(B26="D",VLOOKUP(H26,'Tabela %'!$C$138:$E$152,3,FALSE),IF(B26="D+",VLOOKUP(H26,'Tabela %'!$C$153:$E$167,3,FALSE),IF(B26="D-",VLOOKUP(H26,'Tabela %'!$C$168:$E$182,3,FALSE),IF(B26="E",VLOOKUP(H26,'Tabela %'!$C$183:$E$197,3,FALSE),IF(B26="E+",VLOOKUP(H26,'Tabela %'!$C$198:$E$212,3,FALSE),IF(B26="E-",VLOOKUP(H26,'Tabela %'!$C$213:$E$227,3,FALSE),0)))))))))))))))</f>
        <v>0.27</v>
      </c>
      <c r="F26" s="28">
        <f t="shared" si="2"/>
        <v>0.31</v>
      </c>
      <c r="G26" s="27" t="s">
        <v>469</v>
      </c>
      <c r="H26" s="26" t="str">
        <f>OFFSET(Equipes!D$2,MATCH(G26,Equipes!D$3:D$132,0),1)</f>
        <v>D+</v>
      </c>
      <c r="I26" s="29">
        <f t="shared" ref="I26:K26" si="26">1/D26</f>
        <v>2.380952381</v>
      </c>
      <c r="J26" s="29">
        <f t="shared" si="26"/>
        <v>3.703703704</v>
      </c>
      <c r="K26" s="29">
        <f t="shared" si="26"/>
        <v>3.225806452</v>
      </c>
      <c r="L26" s="26">
        <f>IF(B26="A",VLOOKUP(H26,'Tabela %'!$C$3:$G$17,5,FALSE),IF(B26="A+",VLOOKUP(H26,'Tabela %'!$C$18:$G$32,5,FALSE),IF(B26="A-",VLOOKUP(H26,'Tabela %'!$C$33:$G$47,5,FALSE),IF(B26="B",VLOOKUP(H26,'Tabela %'!$C$48:$G$62,5,FALSE),IF(B26="B+",VLOOKUP(H26,'Tabela %'!$C$63:$G$77,5,FALSE),IF(B26="B-",VLOOKUP(H26,'Tabela %'!$C$78:$G$92,5,FALSE),IF(B26="C",VLOOKUP(H26,'Tabela %'!$C$93:$G$107,5,FALSE),IF(B26="C+",VLOOKUP(H26,'Tabela %'!$C$108:$G$122,5,FALSE),IF(B26="C-",VLOOKUP(H26,'Tabela %'!$C$123:$G$137,5,FALSE),IF(B26="D",VLOOKUP(H26,'Tabela %'!$C$138:$G$152,5,FALSE),IF(B26="D+",VLOOKUP(H26,'Tabela %'!$C$153:$G$167,5,FALSE),IF(B26="D-",VLOOKUP(H26,'Tabela %'!$C$168:$G$182,5,FALSE),IF(B26="E",VLOOKUP(H26,'Tabela %'!$C$183:$G$197,5,FALSE),IF(B26="E+",VLOOKUP(H26,'Tabela %'!$C$198:$G$212,5,FALSE),IF(B26="E-",VLOOKUP(H26,'Tabela %'!$C$213:$G$227,5,FALSE),0)))))))))))))))</f>
        <v>-0.25</v>
      </c>
      <c r="M26" s="26">
        <f t="shared" si="4"/>
        <v>0.25</v>
      </c>
      <c r="N26" s="30"/>
      <c r="O26" s="31"/>
    </row>
    <row r="27" ht="15.75" customHeight="1">
      <c r="B27" s="26" t="str">
        <f>OFFSET(Equipes!D$2,MATCH(C27,Equipes!D$3:D$132,0),1)</f>
        <v>C</v>
      </c>
      <c r="C27" s="27" t="s">
        <v>522</v>
      </c>
      <c r="D27" s="28">
        <f>IF(B27="A",VLOOKUP(H27,'Tabela %'!$C$3:$D$17,2,FALSE),IF(B27="A+",VLOOKUP(H27,'Tabela %'!$C$18:$D$32,2,FALSE),IF(B27="A-",VLOOKUP(H27,'Tabela %'!$C$33:$D$47,2,FALSE),IF(B27="B",VLOOKUP(H27,'Tabela %'!$C$48:$D$62,2,FALSE),IF(B27="B+",VLOOKUP(H27,'Tabela %'!$C$63:$D$77,2,FALSE),IF(B27="B-",VLOOKUP(H27,'Tabela %'!$C$78:$D$92,2,FALSE),IF(B27="C",VLOOKUP(H27,'Tabela %'!$C$93:$D$107,2,FALSE),IF(B27="C+",VLOOKUP(H27,'Tabela %'!$C$108:$D$122,2,FALSE),IF(B27="C-",VLOOKUP(H27,'Tabela %'!$C$123:$D$137,2,FALSE),IF(B27="D",VLOOKUP(H27,'Tabela %'!$C$138:$D$152,2,FALSE),IF(B27="D+",VLOOKUP(H27,'Tabela %'!$C$153:$D$167,2,FALSE),IF(B27="D-",VLOOKUP(H27,'Tabela %'!$C$168:$D$182,2,FALSE),IF(B27="E",VLOOKUP(H27,'Tabela %'!$C$183:$D$197,2,FALSE),IF(B27="E+",VLOOKUP(H27,'Tabela %'!$C$198:$D$212,2,FALSE),IF(B27="E-",VLOOKUP(H27,'Tabela %'!$C$213:$D$227,2,FALSE),0)))))))))))))))</f>
        <v>0.35</v>
      </c>
      <c r="E27" s="28">
        <f>IF(B27="A",VLOOKUP(H27,'Tabela %'!$C$3:$E$17,3,FALSE),IF(B27="A+",VLOOKUP(H27,'Tabela %'!$C$18:$E$32,3,FALSE),IF(B27="A-",VLOOKUP(H27,'Tabela %'!$C$33:$E$47,3,FALSE),IF(B27="B",VLOOKUP(H27,'Tabela %'!$C$48:$E$62,3,FALSE),IF(B27="B+",VLOOKUP(H27,'Tabela %'!$C$63:$E$77,3,FALSE),IF(B27="B-",VLOOKUP(H27,'Tabela %'!$C$78:$E$92,3,FALSE),IF(B27="C",VLOOKUP(H27,'Tabela %'!$C$93:$E$107,3,FALSE),IF(B27="C+",VLOOKUP(H27,'Tabela %'!$C$108:$E$122,3,FALSE),IF(B27="C-",VLOOKUP(H27,'Tabela %'!$C$123:$E$137,3,FALSE),IF(B27="D",VLOOKUP(H27,'Tabela %'!$C$138:$E$152,3,FALSE),IF(B27="D+",VLOOKUP(H27,'Tabela %'!$C$153:$E$167,3,FALSE),IF(B27="D-",VLOOKUP(H27,'Tabela %'!$C$168:$E$182,3,FALSE),IF(B27="E",VLOOKUP(H27,'Tabela %'!$C$183:$E$197,3,FALSE),IF(B27="E+",VLOOKUP(H27,'Tabela %'!$C$198:$E$212,3,FALSE),IF(B27="E-",VLOOKUP(H27,'Tabela %'!$C$213:$E$227,3,FALSE),0)))))))))))))))</f>
        <v>0.3</v>
      </c>
      <c r="F27" s="28">
        <f t="shared" si="2"/>
        <v>0.35</v>
      </c>
      <c r="G27" s="27" t="s">
        <v>530</v>
      </c>
      <c r="H27" s="26" t="str">
        <f>OFFSET(Equipes!D$2,MATCH(G27,Equipes!D$3:D$132,0),1)</f>
        <v>C</v>
      </c>
      <c r="I27" s="29">
        <f t="shared" ref="I27:K27" si="27">1/D27</f>
        <v>2.857142857</v>
      </c>
      <c r="J27" s="29">
        <f t="shared" si="27"/>
        <v>3.333333333</v>
      </c>
      <c r="K27" s="29">
        <f t="shared" si="27"/>
        <v>2.857142857</v>
      </c>
      <c r="L27" s="26">
        <f>IF(B27="A",VLOOKUP(H27,'Tabela %'!$C$3:$G$17,5,FALSE),IF(B27="A+",VLOOKUP(H27,'Tabela %'!$C$18:$G$32,5,FALSE),IF(B27="A-",VLOOKUP(H27,'Tabela %'!$C$33:$G$47,5,FALSE),IF(B27="B",VLOOKUP(H27,'Tabela %'!$C$48:$G$62,5,FALSE),IF(B27="B+",VLOOKUP(H27,'Tabela %'!$C$63:$G$77,5,FALSE),IF(B27="B-",VLOOKUP(H27,'Tabela %'!$C$78:$G$92,5,FALSE),IF(B27="C",VLOOKUP(H27,'Tabela %'!$C$93:$G$107,5,FALSE),IF(B27="C+",VLOOKUP(H27,'Tabela %'!$C$108:$G$122,5,FALSE),IF(B27="C-",VLOOKUP(H27,'Tabela %'!$C$123:$G$137,5,FALSE),IF(B27="D",VLOOKUP(H27,'Tabela %'!$C$138:$G$152,5,FALSE),IF(B27="D+",VLOOKUP(H27,'Tabela %'!$C$153:$G$167,5,FALSE),IF(B27="D-",VLOOKUP(H27,'Tabela %'!$C$168:$G$182,5,FALSE),IF(B27="E",VLOOKUP(H27,'Tabela %'!$C$183:$G$197,5,FALSE),IF(B27="E+",VLOOKUP(H27,'Tabela %'!$C$198:$G$212,5,FALSE),IF(B27="E-",VLOOKUP(H27,'Tabela %'!$C$213:$G$227,5,FALSE),0)))))))))))))))</f>
        <v>0</v>
      </c>
      <c r="M27" s="26">
        <f t="shared" si="4"/>
        <v>0</v>
      </c>
      <c r="N27" s="30"/>
      <c r="O27" s="31"/>
    </row>
    <row r="28" ht="15.75" customHeight="1">
      <c r="B28" s="26" t="str">
        <f>OFFSET(Equipes!D$2,MATCH(C28,Equipes!D$3:D$132,0),1)</f>
        <v>D</v>
      </c>
      <c r="C28" s="27" t="s">
        <v>527</v>
      </c>
      <c r="D28" s="28">
        <f>IF(B28="A",VLOOKUP(H28,'Tabela %'!$C$3:$D$17,2,FALSE),IF(B28="A+",VLOOKUP(H28,'Tabela %'!$C$18:$D$32,2,FALSE),IF(B28="A-",VLOOKUP(H28,'Tabela %'!$C$33:$D$47,2,FALSE),IF(B28="B",VLOOKUP(H28,'Tabela %'!$C$48:$D$62,2,FALSE),IF(B28="B+",VLOOKUP(H28,'Tabela %'!$C$63:$D$77,2,FALSE),IF(B28="B-",VLOOKUP(H28,'Tabela %'!$C$78:$D$92,2,FALSE),IF(B28="C",VLOOKUP(H28,'Tabela %'!$C$93:$D$107,2,FALSE),IF(B28="C+",VLOOKUP(H28,'Tabela %'!$C$108:$D$122,2,FALSE),IF(B28="C-",VLOOKUP(H28,'Tabela %'!$C$123:$D$137,2,FALSE),IF(B28="D",VLOOKUP(H28,'Tabela %'!$C$138:$D$152,2,FALSE),IF(B28="D+",VLOOKUP(H28,'Tabela %'!$C$153:$D$167,2,FALSE),IF(B28="D-",VLOOKUP(H28,'Tabela %'!$C$168:$D$182,2,FALSE),IF(B28="E",VLOOKUP(H28,'Tabela %'!$C$183:$D$197,2,FALSE),IF(B28="E+",VLOOKUP(H28,'Tabela %'!$C$198:$D$212,2,FALSE),IF(B28="E-",VLOOKUP(H28,'Tabela %'!$C$213:$D$227,2,FALSE),0)))))))))))))))</f>
        <v>0.4</v>
      </c>
      <c r="E28" s="28">
        <f>IF(B28="A",VLOOKUP(H28,'Tabela %'!$C$3:$E$17,3,FALSE),IF(B28="A+",VLOOKUP(H28,'Tabela %'!$C$18:$E$32,3,FALSE),IF(B28="A-",VLOOKUP(H28,'Tabela %'!$C$33:$E$47,3,FALSE),IF(B28="B",VLOOKUP(H28,'Tabela %'!$C$48:$E$62,3,FALSE),IF(B28="B+",VLOOKUP(H28,'Tabela %'!$C$63:$E$77,3,FALSE),IF(B28="B-",VLOOKUP(H28,'Tabela %'!$C$78:$E$92,3,FALSE),IF(B28="C",VLOOKUP(H28,'Tabela %'!$C$93:$E$107,3,FALSE),IF(B28="C+",VLOOKUP(H28,'Tabela %'!$C$108:$E$122,3,FALSE),IF(B28="C-",VLOOKUP(H28,'Tabela %'!$C$123:$E$137,3,FALSE),IF(B28="D",VLOOKUP(H28,'Tabela %'!$C$138:$E$152,3,FALSE),IF(B28="D+",VLOOKUP(H28,'Tabela %'!$C$153:$E$167,3,FALSE),IF(B28="D-",VLOOKUP(H28,'Tabela %'!$C$168:$E$182,3,FALSE),IF(B28="E",VLOOKUP(H28,'Tabela %'!$C$183:$E$197,3,FALSE),IF(B28="E+",VLOOKUP(H28,'Tabela %'!$C$198:$E$212,3,FALSE),IF(B28="E-",VLOOKUP(H28,'Tabela %'!$C$213:$E$227,3,FALSE),0)))))))))))))))</f>
        <v>0.29</v>
      </c>
      <c r="F28" s="28">
        <f t="shared" si="2"/>
        <v>0.31</v>
      </c>
      <c r="G28" s="27" t="s">
        <v>533</v>
      </c>
      <c r="H28" s="26" t="str">
        <f>OFFSET(Equipes!D$2,MATCH(G28,Equipes!D$3:D$132,0),1)</f>
        <v>D-</v>
      </c>
      <c r="I28" s="29">
        <f t="shared" ref="I28:K28" si="28">1/D28</f>
        <v>2.5</v>
      </c>
      <c r="J28" s="29">
        <f t="shared" si="28"/>
        <v>3.448275862</v>
      </c>
      <c r="K28" s="29">
        <f t="shared" si="28"/>
        <v>3.225806452</v>
      </c>
      <c r="L28" s="26">
        <f>IF(B28="A",VLOOKUP(H28,'Tabela %'!$C$3:$G$17,5,FALSE),IF(B28="A+",VLOOKUP(H28,'Tabela %'!$C$18:$G$32,5,FALSE),IF(B28="A-",VLOOKUP(H28,'Tabela %'!$C$33:$G$47,5,FALSE),IF(B28="B",VLOOKUP(H28,'Tabela %'!$C$48:$G$62,5,FALSE),IF(B28="B+",VLOOKUP(H28,'Tabela %'!$C$63:$G$77,5,FALSE),IF(B28="B-",VLOOKUP(H28,'Tabela %'!$C$78:$G$92,5,FALSE),IF(B28="C",VLOOKUP(H28,'Tabela %'!$C$93:$G$107,5,FALSE),IF(B28="C+",VLOOKUP(H28,'Tabela %'!$C$108:$G$122,5,FALSE),IF(B28="C-",VLOOKUP(H28,'Tabela %'!$C$123:$G$137,5,FALSE),IF(B28="D",VLOOKUP(H28,'Tabela %'!$C$138:$G$152,5,FALSE),IF(B28="D+",VLOOKUP(H28,'Tabela %'!$C$153:$G$167,5,FALSE),IF(B28="D-",VLOOKUP(H28,'Tabela %'!$C$168:$G$182,5,FALSE),IF(B28="E",VLOOKUP(H28,'Tabela %'!$C$183:$G$197,5,FALSE),IF(B28="E+",VLOOKUP(H28,'Tabela %'!$C$198:$G$212,5,FALSE),IF(B28="E-",VLOOKUP(H28,'Tabela %'!$C$213:$G$227,5,FALSE),0)))))))))))))))</f>
        <v>-0.25</v>
      </c>
      <c r="M28" s="26">
        <f t="shared" si="4"/>
        <v>0.25</v>
      </c>
      <c r="N28" s="30"/>
      <c r="O28" s="3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B-</v>
      </c>
      <c r="C3" s="27" t="s">
        <v>58</v>
      </c>
      <c r="D3" s="28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0.76</v>
      </c>
      <c r="E3" s="28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0.15</v>
      </c>
      <c r="F3" s="28">
        <f t="shared" ref="F3:F26" si="2">1-D3-E3</f>
        <v>0.09</v>
      </c>
      <c r="G3" s="27" t="s">
        <v>70</v>
      </c>
      <c r="H3" s="26" t="str">
        <f>OFFSET(Equipes!D$2,MATCH(G3,Equipes!D$3:D$132,0),1)</f>
        <v>E+</v>
      </c>
      <c r="I3" s="29">
        <f t="shared" ref="I3:K3" si="1">1/D3</f>
        <v>1.315789474</v>
      </c>
      <c r="J3" s="29">
        <f t="shared" si="1"/>
        <v>6.666666667</v>
      </c>
      <c r="K3" s="29">
        <f t="shared" si="1"/>
        <v>11.11111111</v>
      </c>
      <c r="L3" s="26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-1.75</v>
      </c>
      <c r="M3" s="26">
        <f t="shared" ref="M3:M26" si="4">-L3</f>
        <v>1.75</v>
      </c>
      <c r="N3" s="30"/>
      <c r="O3" s="31"/>
    </row>
    <row r="4" ht="15.75" customHeight="1">
      <c r="B4" s="26" t="str">
        <f>OFFSET(Equipes!D$2,MATCH(C4,Equipes!D$3:D$132,0),1)</f>
        <v>D+</v>
      </c>
      <c r="C4" s="27" t="s">
        <v>65</v>
      </c>
      <c r="D4" s="28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0.23</v>
      </c>
      <c r="E4" s="28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0.25</v>
      </c>
      <c r="F4" s="28">
        <f t="shared" si="2"/>
        <v>0.52</v>
      </c>
      <c r="G4" s="27" t="s">
        <v>62</v>
      </c>
      <c r="H4" s="26" t="str">
        <f>OFFSET(Equipes!D$2,MATCH(G4,Equipes!D$3:D$132,0),1)</f>
        <v>C+</v>
      </c>
      <c r="I4" s="29">
        <f t="shared" ref="I4:K4" si="3">1/D4</f>
        <v>4.347826087</v>
      </c>
      <c r="J4" s="29">
        <f t="shared" si="3"/>
        <v>4</v>
      </c>
      <c r="K4" s="29">
        <f t="shared" si="3"/>
        <v>1.923076923</v>
      </c>
      <c r="L4" s="26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0.5</v>
      </c>
      <c r="M4" s="26">
        <f t="shared" si="4"/>
        <v>-0.5</v>
      </c>
      <c r="N4" s="30"/>
      <c r="O4" s="31"/>
    </row>
    <row r="5" ht="15.75" customHeight="1">
      <c r="B5" s="26" t="str">
        <f>OFFSET(Equipes!D$2,MATCH(C5,Equipes!D$3:D$132,0),1)</f>
        <v>C-</v>
      </c>
      <c r="C5" s="27" t="s">
        <v>74</v>
      </c>
      <c r="D5" s="28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0.65</v>
      </c>
      <c r="E5" s="28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0.2</v>
      </c>
      <c r="F5" s="28">
        <f t="shared" si="2"/>
        <v>0.15</v>
      </c>
      <c r="G5" s="27" t="s">
        <v>84</v>
      </c>
      <c r="H5" s="26" t="str">
        <f>OFFSET(Equipes!D$2,MATCH(G5,Equipes!D$3:D$132,0),1)</f>
        <v>E</v>
      </c>
      <c r="I5" s="29">
        <f t="shared" ref="I5:K5" si="5">1/D5</f>
        <v>1.538461538</v>
      </c>
      <c r="J5" s="29">
        <f t="shared" si="5"/>
        <v>5</v>
      </c>
      <c r="K5" s="29">
        <f t="shared" si="5"/>
        <v>6.666666667</v>
      </c>
      <c r="L5" s="26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-1.25</v>
      </c>
      <c r="M5" s="26">
        <f t="shared" si="4"/>
        <v>1.25</v>
      </c>
      <c r="N5" s="30"/>
      <c r="O5" s="31"/>
    </row>
    <row r="6" ht="15.75" customHeight="1">
      <c r="B6" s="26" t="str">
        <f>OFFSET(Equipes!D$2,MATCH(C6,Equipes!D$3:D$132,0),1)</f>
        <v>E-</v>
      </c>
      <c r="C6" s="27" t="s">
        <v>81</v>
      </c>
      <c r="D6" s="28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0.03</v>
      </c>
      <c r="E6" s="28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0.06</v>
      </c>
      <c r="F6" s="28">
        <f t="shared" si="2"/>
        <v>0.91</v>
      </c>
      <c r="G6" s="27" t="s">
        <v>76</v>
      </c>
      <c r="H6" s="26" t="str">
        <f>OFFSET(Equipes!D$2,MATCH(G6,Equipes!D$3:D$132,0),1)</f>
        <v>A</v>
      </c>
      <c r="I6" s="29">
        <f t="shared" ref="I6:K6" si="6">1/D6</f>
        <v>33.33333333</v>
      </c>
      <c r="J6" s="29">
        <f t="shared" si="6"/>
        <v>16.66666667</v>
      </c>
      <c r="K6" s="29">
        <f t="shared" si="6"/>
        <v>1.098901099</v>
      </c>
      <c r="L6" s="26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3</v>
      </c>
      <c r="M6" s="26">
        <f t="shared" si="4"/>
        <v>-3</v>
      </c>
      <c r="N6" s="30"/>
      <c r="O6" s="31"/>
    </row>
    <row r="7" ht="15.75" customHeight="1">
      <c r="B7" s="26" t="str">
        <f>OFFSET(Equipes!D$2,MATCH(C7,Equipes!D$3:D$132,0),1)</f>
        <v>C</v>
      </c>
      <c r="C7" s="27" t="s">
        <v>293</v>
      </c>
      <c r="D7" s="28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0.4</v>
      </c>
      <c r="E7" s="28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0.29</v>
      </c>
      <c r="F7" s="28">
        <f t="shared" si="2"/>
        <v>0.31</v>
      </c>
      <c r="G7" s="27" t="s">
        <v>300</v>
      </c>
      <c r="H7" s="26" t="str">
        <f>OFFSET(Equipes!D$2,MATCH(G7,Equipes!D$3:D$132,0),1)</f>
        <v>C-</v>
      </c>
      <c r="I7" s="29">
        <f t="shared" ref="I7:K7" si="7">1/D7</f>
        <v>2.5</v>
      </c>
      <c r="J7" s="29">
        <f t="shared" si="7"/>
        <v>3.448275862</v>
      </c>
      <c r="K7" s="29">
        <f t="shared" si="7"/>
        <v>3.225806452</v>
      </c>
      <c r="L7" s="26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-0.25</v>
      </c>
      <c r="M7" s="26">
        <f t="shared" si="4"/>
        <v>0.25</v>
      </c>
      <c r="N7" s="30"/>
      <c r="O7" s="31"/>
    </row>
    <row r="8" ht="15.75" customHeight="1">
      <c r="B8" s="26" t="str">
        <f>OFFSET(Equipes!D$2,MATCH(C8,Equipes!D$3:D$132,0),1)</f>
        <v>C+</v>
      </c>
      <c r="C8" s="32" t="s">
        <v>296</v>
      </c>
      <c r="D8" s="28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0.68</v>
      </c>
      <c r="E8" s="28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0.19</v>
      </c>
      <c r="F8" s="28">
        <f t="shared" si="2"/>
        <v>0.13</v>
      </c>
      <c r="G8" s="27" t="s">
        <v>304</v>
      </c>
      <c r="H8" s="26" t="str">
        <f>OFFSET(Equipes!D$2,MATCH(G8,Equipes!D$3:D$132,0),1)</f>
        <v>E+</v>
      </c>
      <c r="I8" s="29">
        <f t="shared" ref="I8:K8" si="8">1/D8</f>
        <v>1.470588235</v>
      </c>
      <c r="J8" s="29">
        <f t="shared" si="8"/>
        <v>5.263157895</v>
      </c>
      <c r="K8" s="29">
        <f t="shared" si="8"/>
        <v>7.692307692</v>
      </c>
      <c r="L8" s="26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-1.5</v>
      </c>
      <c r="M8" s="26">
        <f t="shared" si="4"/>
        <v>1.5</v>
      </c>
      <c r="N8" s="30"/>
      <c r="O8" s="31"/>
    </row>
    <row r="9" ht="15.75" customHeight="1">
      <c r="B9" s="26" t="str">
        <f>OFFSET(Equipes!D$2,MATCH(C9,Equipes!D$3:D$132,0),1)</f>
        <v>C</v>
      </c>
      <c r="C9" s="33" t="s">
        <v>308</v>
      </c>
      <c r="D9" s="28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0.31</v>
      </c>
      <c r="E9" s="28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0.29</v>
      </c>
      <c r="F9" s="28">
        <f t="shared" si="2"/>
        <v>0.4</v>
      </c>
      <c r="G9" s="27" t="s">
        <v>317</v>
      </c>
      <c r="H9" s="26" t="str">
        <f>OFFSET(Equipes!D$2,MATCH(G9,Equipes!D$3:D$132,0),1)</f>
        <v>C+</v>
      </c>
      <c r="I9" s="29">
        <f t="shared" ref="I9:K9" si="9">1/D9</f>
        <v>3.225806452</v>
      </c>
      <c r="J9" s="29">
        <f t="shared" si="9"/>
        <v>3.448275862</v>
      </c>
      <c r="K9" s="29">
        <f t="shared" si="9"/>
        <v>2.5</v>
      </c>
      <c r="L9" s="26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0.25</v>
      </c>
      <c r="M9" s="26">
        <f t="shared" si="4"/>
        <v>-0.25</v>
      </c>
      <c r="N9" s="31"/>
      <c r="O9" s="31"/>
    </row>
    <row r="10" ht="15.75" customHeight="1">
      <c r="B10" s="26" t="str">
        <f>OFFSET(Equipes!D$2,MATCH(C10,Equipes!D$3:D$132,0),1)</f>
        <v>C</v>
      </c>
      <c r="C10" s="33" t="s">
        <v>313</v>
      </c>
      <c r="D10" s="28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0.56</v>
      </c>
      <c r="E10" s="28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0.24</v>
      </c>
      <c r="F10" s="28">
        <f t="shared" si="2"/>
        <v>0.2</v>
      </c>
      <c r="G10" s="27" t="s">
        <v>321</v>
      </c>
      <c r="H10" s="26" t="str">
        <f>OFFSET(Equipes!D$2,MATCH(G10,Equipes!D$3:D$132,0),1)</f>
        <v>D-</v>
      </c>
      <c r="I10" s="29">
        <f t="shared" ref="I10:K10" si="10">1/D10</f>
        <v>1.785714286</v>
      </c>
      <c r="J10" s="29">
        <f t="shared" si="10"/>
        <v>4.166666667</v>
      </c>
      <c r="K10" s="29">
        <f t="shared" si="10"/>
        <v>5</v>
      </c>
      <c r="L10" s="26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-0.75</v>
      </c>
      <c r="M10" s="26">
        <f t="shared" si="4"/>
        <v>0.75</v>
      </c>
      <c r="N10" s="30"/>
      <c r="O10" s="31"/>
    </row>
    <row r="11" ht="15.75" customHeight="1">
      <c r="B11" s="26" t="str">
        <f>OFFSET(Equipes!D$2,MATCH(C11,Equipes!D$3:D$132,0),1)</f>
        <v>D+</v>
      </c>
      <c r="C11" s="33" t="s">
        <v>341</v>
      </c>
      <c r="D11" s="28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0.4</v>
      </c>
      <c r="E11" s="28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0.29</v>
      </c>
      <c r="F11" s="28">
        <f t="shared" si="2"/>
        <v>0.31</v>
      </c>
      <c r="G11" s="27" t="s">
        <v>349</v>
      </c>
      <c r="H11" s="26" t="str">
        <f>OFFSET(Equipes!D$2,MATCH(G11,Equipes!D$3:D$132,0),1)</f>
        <v>D</v>
      </c>
      <c r="I11" s="29">
        <f t="shared" ref="I11:K11" si="11">1/D11</f>
        <v>2.5</v>
      </c>
      <c r="J11" s="29">
        <f t="shared" si="11"/>
        <v>3.448275862</v>
      </c>
      <c r="K11" s="29">
        <f t="shared" si="11"/>
        <v>3.225806452</v>
      </c>
      <c r="L11" s="26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-0.25</v>
      </c>
      <c r="M11" s="26">
        <f t="shared" si="4"/>
        <v>0.25</v>
      </c>
      <c r="N11" s="30"/>
      <c r="O11" s="31"/>
    </row>
    <row r="12" ht="15.75" customHeight="1">
      <c r="B12" s="26" t="str">
        <f>OFFSET(Equipes!D$2,MATCH(C12,Equipes!D$3:D$132,0),1)</f>
        <v>B</v>
      </c>
      <c r="C12" s="27" t="s">
        <v>346</v>
      </c>
      <c r="D12" s="28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0.71</v>
      </c>
      <c r="E12" s="28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0.18</v>
      </c>
      <c r="F12" s="28">
        <f t="shared" si="2"/>
        <v>0.11</v>
      </c>
      <c r="G12" s="27" t="s">
        <v>352</v>
      </c>
      <c r="H12" s="26" t="str">
        <f>OFFSET(Equipes!D$2,MATCH(G12,Equipes!D$3:D$132,0),1)</f>
        <v>D-</v>
      </c>
      <c r="I12" s="29">
        <f t="shared" ref="I12:K12" si="12">1/D12</f>
        <v>1.408450704</v>
      </c>
      <c r="J12" s="29">
        <f t="shared" si="12"/>
        <v>5.555555556</v>
      </c>
      <c r="K12" s="29">
        <f t="shared" si="12"/>
        <v>9.090909091</v>
      </c>
      <c r="L12" s="26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-1.5</v>
      </c>
      <c r="M12" s="26">
        <f t="shared" si="4"/>
        <v>1.5</v>
      </c>
      <c r="N12" s="30"/>
      <c r="O12" s="31"/>
    </row>
    <row r="13" ht="15.75" customHeight="1">
      <c r="B13" s="26" t="str">
        <f>OFFSET(Equipes!D$2,MATCH(C13,Equipes!D$3:D$132,0),1)</f>
        <v>C</v>
      </c>
      <c r="C13" s="27" t="s">
        <v>357</v>
      </c>
      <c r="D13" s="28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0.68</v>
      </c>
      <c r="E13" s="28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0.19</v>
      </c>
      <c r="F13" s="28">
        <f t="shared" si="2"/>
        <v>0.13</v>
      </c>
      <c r="G13" s="27" t="s">
        <v>365</v>
      </c>
      <c r="H13" s="26" t="str">
        <f>OFFSET(Equipes!D$2,MATCH(G13,Equipes!D$3:D$132,0),1)</f>
        <v>E</v>
      </c>
      <c r="I13" s="29">
        <f t="shared" ref="I13:K13" si="13">1/D13</f>
        <v>1.470588235</v>
      </c>
      <c r="J13" s="29">
        <f t="shared" si="13"/>
        <v>5.263157895</v>
      </c>
      <c r="K13" s="29">
        <f t="shared" si="13"/>
        <v>7.692307692</v>
      </c>
      <c r="L13" s="26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-1.5</v>
      </c>
      <c r="M13" s="26">
        <f t="shared" si="4"/>
        <v>1.5</v>
      </c>
      <c r="N13" s="30"/>
      <c r="O13" s="31"/>
    </row>
    <row r="14" ht="15.75" customHeight="1">
      <c r="B14" s="26" t="str">
        <f>OFFSET(Equipes!D$2,MATCH(C14,Equipes!D$3:D$132,0),1)</f>
        <v>A+</v>
      </c>
      <c r="C14" s="27" t="s">
        <v>359</v>
      </c>
      <c r="D14" s="28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0.89</v>
      </c>
      <c r="E14" s="28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0.07</v>
      </c>
      <c r="F14" s="28">
        <f t="shared" si="2"/>
        <v>0.04</v>
      </c>
      <c r="G14" s="27" t="s">
        <v>368</v>
      </c>
      <c r="H14" s="26" t="str">
        <f>OFFSET(Equipes!D$2,MATCH(G14,Equipes!D$3:D$132,0),1)</f>
        <v>E+</v>
      </c>
      <c r="I14" s="29">
        <f t="shared" ref="I14:K14" si="14">1/D14</f>
        <v>1.123595506</v>
      </c>
      <c r="J14" s="29">
        <f t="shared" si="14"/>
        <v>14.28571429</v>
      </c>
      <c r="K14" s="29">
        <f t="shared" si="14"/>
        <v>25</v>
      </c>
      <c r="L14" s="26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-2.75</v>
      </c>
      <c r="M14" s="26">
        <f t="shared" si="4"/>
        <v>2.75</v>
      </c>
      <c r="N14" s="30"/>
      <c r="O14" s="31"/>
    </row>
    <row r="15" ht="15.75" customHeight="1">
      <c r="B15" s="26" t="str">
        <f>OFFSET(Equipes!D$2,MATCH(C15,Equipes!D$3:D$132,0),1)</f>
        <v>D+</v>
      </c>
      <c r="C15" s="27" t="s">
        <v>372</v>
      </c>
      <c r="D15" s="28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0.4</v>
      </c>
      <c r="E15" s="28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0.29</v>
      </c>
      <c r="F15" s="28">
        <f t="shared" si="2"/>
        <v>0.31</v>
      </c>
      <c r="G15" s="27" t="s">
        <v>382</v>
      </c>
      <c r="H15" s="26" t="str">
        <f>OFFSET(Equipes!D$2,MATCH(G15,Equipes!D$3:D$132,0),1)</f>
        <v>D</v>
      </c>
      <c r="I15" s="29">
        <f t="shared" ref="I15:K15" si="15">1/D15</f>
        <v>2.5</v>
      </c>
      <c r="J15" s="29">
        <f t="shared" si="15"/>
        <v>3.448275862</v>
      </c>
      <c r="K15" s="29">
        <f t="shared" si="15"/>
        <v>3.225806452</v>
      </c>
      <c r="L15" s="26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-0.25</v>
      </c>
      <c r="M15" s="26">
        <f t="shared" si="4"/>
        <v>0.25</v>
      </c>
      <c r="N15" s="30"/>
      <c r="O15" s="31"/>
    </row>
    <row r="16" ht="15.75" customHeight="1">
      <c r="B16" s="26" t="str">
        <f>OFFSET(Equipes!D$2,MATCH(C16,Equipes!D$3:D$132,0),1)</f>
        <v>C</v>
      </c>
      <c r="C16" s="27" t="s">
        <v>379</v>
      </c>
      <c r="D16" s="28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0.56</v>
      </c>
      <c r="E16" s="28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0.24</v>
      </c>
      <c r="F16" s="28">
        <f t="shared" si="2"/>
        <v>0.2</v>
      </c>
      <c r="G16" s="27" t="s">
        <v>384</v>
      </c>
      <c r="H16" s="26" t="str">
        <f>OFFSET(Equipes!D$2,MATCH(G16,Equipes!D$3:D$132,0),1)</f>
        <v>D-</v>
      </c>
      <c r="I16" s="29">
        <f t="shared" ref="I16:K16" si="16">1/D16</f>
        <v>1.785714286</v>
      </c>
      <c r="J16" s="29">
        <f t="shared" si="16"/>
        <v>4.166666667</v>
      </c>
      <c r="K16" s="29">
        <f t="shared" si="16"/>
        <v>5</v>
      </c>
      <c r="L16" s="26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-0.75</v>
      </c>
      <c r="M16" s="26">
        <f t="shared" si="4"/>
        <v>0.75</v>
      </c>
      <c r="N16" s="30"/>
      <c r="O16" s="31"/>
    </row>
    <row r="17" ht="15.75" customHeight="1">
      <c r="B17" s="26" t="str">
        <f>OFFSET(Equipes!D$2,MATCH(C17,Equipes!D$3:D$132,0),1)</f>
        <v>C+</v>
      </c>
      <c r="C17" s="27" t="s">
        <v>611</v>
      </c>
      <c r="D17" s="28">
        <f>IF(B17="A",VLOOKUP(H17,'Tabela %'!$C$3:$D$17,2,FALSE),IF(B17="A+",VLOOKUP(H17,'Tabela %'!$C$18:$D$32,2,FALSE),IF(B17="A-",VLOOKUP(H17,'Tabela %'!$C$33:$D$47,2,FALSE),IF(B17="B",VLOOKUP(H17,'Tabela %'!$C$48:$D$62,2,FALSE),IF(B17="B+",VLOOKUP(H17,'Tabela %'!$C$63:$D$77,2,FALSE),IF(B17="B-",VLOOKUP(H17,'Tabela %'!$C$78:$D$92,2,FALSE),IF(B17="C",VLOOKUP(H17,'Tabela %'!$C$93:$D$107,2,FALSE),IF(B17="C+",VLOOKUP(H17,'Tabela %'!$C$108:$D$122,2,FALSE),IF(B17="C-",VLOOKUP(H17,'Tabela %'!$C$123:$D$137,2,FALSE),IF(B17="D",VLOOKUP(H17,'Tabela %'!$C$138:$D$152,2,FALSE),IF(B17="D+",VLOOKUP(H17,'Tabela %'!$C$153:$D$167,2,FALSE),IF(B17="D-",VLOOKUP(H17,'Tabela %'!$C$168:$D$182,2,FALSE),IF(B17="E",VLOOKUP(H17,'Tabela %'!$C$183:$D$197,2,FALSE),IF(B17="E+",VLOOKUP(H17,'Tabela %'!$C$198:$D$212,2,FALSE),IF(B17="E-",VLOOKUP(H17,'Tabela %'!$C$213:$D$227,2,FALSE),0)))))))))))))))</f>
        <v>0.56</v>
      </c>
      <c r="E17" s="28">
        <f>IF(B17="A",VLOOKUP(H17,'Tabela %'!$C$3:$E$17,3,FALSE),IF(B17="A+",VLOOKUP(H17,'Tabela %'!$C$18:$E$32,3,FALSE),IF(B17="A-",VLOOKUP(H17,'Tabela %'!$C$33:$E$47,3,FALSE),IF(B17="B",VLOOKUP(H17,'Tabela %'!$C$48:$E$62,3,FALSE),IF(B17="B+",VLOOKUP(H17,'Tabela %'!$C$63:$E$77,3,FALSE),IF(B17="B-",VLOOKUP(H17,'Tabela %'!$C$78:$E$92,3,FALSE),IF(B17="C",VLOOKUP(H17,'Tabela %'!$C$93:$E$107,3,FALSE),IF(B17="C+",VLOOKUP(H17,'Tabela %'!$C$108:$E$122,3,FALSE),IF(B17="C-",VLOOKUP(H17,'Tabela %'!$C$123:$E$137,3,FALSE),IF(B17="D",VLOOKUP(H17,'Tabela %'!$C$138:$E$152,3,FALSE),IF(B17="D+",VLOOKUP(H17,'Tabela %'!$C$153:$E$167,3,FALSE),IF(B17="D-",VLOOKUP(H17,'Tabela %'!$C$168:$E$182,3,FALSE),IF(B17="E",VLOOKUP(H17,'Tabela %'!$C$183:$E$197,3,FALSE),IF(B17="E+",VLOOKUP(H17,'Tabela %'!$C$198:$E$212,3,FALSE),IF(B17="E-",VLOOKUP(H17,'Tabela %'!$C$213:$E$227,3,FALSE),0)))))))))))))))</f>
        <v>0.24</v>
      </c>
      <c r="F17" s="28">
        <f t="shared" si="2"/>
        <v>0.2</v>
      </c>
      <c r="G17" s="27" t="s">
        <v>414</v>
      </c>
      <c r="H17" s="26" t="str">
        <f>OFFSET(Equipes!D$2,MATCH(G17,Equipes!D$3:D$132,0),1)</f>
        <v>D</v>
      </c>
      <c r="I17" s="29">
        <f t="shared" ref="I17:K17" si="17">1/D17</f>
        <v>1.785714286</v>
      </c>
      <c r="J17" s="29">
        <f t="shared" si="17"/>
        <v>4.166666667</v>
      </c>
      <c r="K17" s="29">
        <f t="shared" si="17"/>
        <v>5</v>
      </c>
      <c r="L17" s="26">
        <f>IF(B17="A",VLOOKUP(H17,'Tabela %'!$C$3:$G$17,5,FALSE),IF(B17="A+",VLOOKUP(H17,'Tabela %'!$C$18:$G$32,5,FALSE),IF(B17="A-",VLOOKUP(H17,'Tabela %'!$C$33:$G$47,5,FALSE),IF(B17="B",VLOOKUP(H17,'Tabela %'!$C$48:$G$62,5,FALSE),IF(B17="B+",VLOOKUP(H17,'Tabela %'!$C$63:$G$77,5,FALSE),IF(B17="B-",VLOOKUP(H17,'Tabela %'!$C$78:$G$92,5,FALSE),IF(B17="C",VLOOKUP(H17,'Tabela %'!$C$93:$G$107,5,FALSE),IF(B17="C+",VLOOKUP(H17,'Tabela %'!$C$108:$G$122,5,FALSE),IF(B17="C-",VLOOKUP(H17,'Tabela %'!$C$123:$G$137,5,FALSE),IF(B17="D",VLOOKUP(H17,'Tabela %'!$C$138:$G$152,5,FALSE),IF(B17="D+",VLOOKUP(H17,'Tabela %'!$C$153:$G$167,5,FALSE),IF(B17="D-",VLOOKUP(H17,'Tabela %'!$C$168:$G$182,5,FALSE),IF(B17="E",VLOOKUP(H17,'Tabela %'!$C$183:$G$197,5,FALSE),IF(B17="E+",VLOOKUP(H17,'Tabela %'!$C$198:$G$212,5,FALSE),IF(B17="E-",VLOOKUP(H17,'Tabela %'!$C$213:$G$227,5,FALSE),0)))))))))))))))</f>
        <v>-0.75</v>
      </c>
      <c r="M17" s="26">
        <f t="shared" si="4"/>
        <v>0.75</v>
      </c>
      <c r="N17" s="30"/>
      <c r="O17" s="31"/>
    </row>
    <row r="18" ht="15.75" customHeight="1">
      <c r="B18" s="26" t="str">
        <f>OFFSET(Equipes!D$2,MATCH(C18,Equipes!D$3:D$132,0),1)</f>
        <v>B</v>
      </c>
      <c r="C18" s="27" t="s">
        <v>409</v>
      </c>
      <c r="D18" s="28">
        <f>IF(B18="A",VLOOKUP(H18,'Tabela %'!$C$3:$D$17,2,FALSE),IF(B18="A+",VLOOKUP(H18,'Tabela %'!$C$18:$D$32,2,FALSE),IF(B18="A-",VLOOKUP(H18,'Tabela %'!$C$33:$D$47,2,FALSE),IF(B18="B",VLOOKUP(H18,'Tabela %'!$C$48:$D$62,2,FALSE),IF(B18="B+",VLOOKUP(H18,'Tabela %'!$C$63:$D$77,2,FALSE),IF(B18="B-",VLOOKUP(H18,'Tabela %'!$C$78:$D$92,2,FALSE),IF(B18="C",VLOOKUP(H18,'Tabela %'!$C$93:$D$107,2,FALSE),IF(B18="C+",VLOOKUP(H18,'Tabela %'!$C$108:$D$122,2,FALSE),IF(B18="C-",VLOOKUP(H18,'Tabela %'!$C$123:$D$137,2,FALSE),IF(B18="D",VLOOKUP(H18,'Tabela %'!$C$138:$D$152,2,FALSE),IF(B18="D+",VLOOKUP(H18,'Tabela %'!$C$153:$D$167,2,FALSE),IF(B18="D-",VLOOKUP(H18,'Tabela %'!$C$168:$D$182,2,FALSE),IF(B18="E",VLOOKUP(H18,'Tabela %'!$C$183:$D$197,2,FALSE),IF(B18="E+",VLOOKUP(H18,'Tabela %'!$C$198:$D$212,2,FALSE),IF(B18="E-",VLOOKUP(H18,'Tabela %'!$C$213:$D$227,2,FALSE),0)))))))))))))))</f>
        <v>0.78</v>
      </c>
      <c r="E18" s="28">
        <f>IF(B18="A",VLOOKUP(H18,'Tabela %'!$C$3:$E$17,3,FALSE),IF(B18="A+",VLOOKUP(H18,'Tabela %'!$C$18:$E$32,3,FALSE),IF(B18="A-",VLOOKUP(H18,'Tabela %'!$C$33:$E$47,3,FALSE),IF(B18="B",VLOOKUP(H18,'Tabela %'!$C$48:$E$62,3,FALSE),IF(B18="B+",VLOOKUP(H18,'Tabela %'!$C$63:$E$77,3,FALSE),IF(B18="B-",VLOOKUP(H18,'Tabela %'!$C$78:$E$92,3,FALSE),IF(B18="C",VLOOKUP(H18,'Tabela %'!$C$93:$E$107,3,FALSE),IF(B18="C+",VLOOKUP(H18,'Tabela %'!$C$108:$E$122,3,FALSE),IF(B18="C-",VLOOKUP(H18,'Tabela %'!$C$123:$E$137,3,FALSE),IF(B18="D",VLOOKUP(H18,'Tabela %'!$C$138:$E$152,3,FALSE),IF(B18="D+",VLOOKUP(H18,'Tabela %'!$C$153:$E$167,3,FALSE),IF(B18="D-",VLOOKUP(H18,'Tabela %'!$C$168:$E$182,3,FALSE),IF(B18="E",VLOOKUP(H18,'Tabela %'!$C$183:$E$197,3,FALSE),IF(B18="E+",VLOOKUP(H18,'Tabela %'!$C$198:$E$212,3,FALSE),IF(B18="E-",VLOOKUP(H18,'Tabela %'!$C$213:$E$227,3,FALSE),0)))))))))))))))</f>
        <v>0.14</v>
      </c>
      <c r="F18" s="28">
        <f t="shared" si="2"/>
        <v>0.08</v>
      </c>
      <c r="G18" s="27" t="s">
        <v>417</v>
      </c>
      <c r="H18" s="26" t="str">
        <f>OFFSET(Equipes!D$2,MATCH(G18,Equipes!D$3:D$132,0),1)</f>
        <v>E+</v>
      </c>
      <c r="I18" s="29">
        <f t="shared" ref="I18:K18" si="18">1/D18</f>
        <v>1.282051282</v>
      </c>
      <c r="J18" s="29">
        <f t="shared" si="18"/>
        <v>7.142857143</v>
      </c>
      <c r="K18" s="29">
        <f t="shared" si="18"/>
        <v>12.5</v>
      </c>
      <c r="L18" s="26">
        <f>IF(B18="A",VLOOKUP(H18,'Tabela %'!$C$3:$G$17,5,FALSE),IF(B18="A+",VLOOKUP(H18,'Tabela %'!$C$18:$G$32,5,FALSE),IF(B18="A-",VLOOKUP(H18,'Tabela %'!$C$33:$G$47,5,FALSE),IF(B18="B",VLOOKUP(H18,'Tabela %'!$C$48:$G$62,5,FALSE),IF(B18="B+",VLOOKUP(H18,'Tabela %'!$C$63:$G$77,5,FALSE),IF(B18="B-",VLOOKUP(H18,'Tabela %'!$C$78:$G$92,5,FALSE),IF(B18="C",VLOOKUP(H18,'Tabela %'!$C$93:$G$107,5,FALSE),IF(B18="C+",VLOOKUP(H18,'Tabela %'!$C$108:$G$122,5,FALSE),IF(B18="C-",VLOOKUP(H18,'Tabela %'!$C$123:$G$137,5,FALSE),IF(B18="D",VLOOKUP(H18,'Tabela %'!$C$138:$G$152,5,FALSE),IF(B18="D+",VLOOKUP(H18,'Tabela %'!$C$153:$G$167,5,FALSE),IF(B18="D-",VLOOKUP(H18,'Tabela %'!$C$168:$G$182,5,FALSE),IF(B18="E",VLOOKUP(H18,'Tabela %'!$C$183:$G$197,5,FALSE),IF(B18="E+",VLOOKUP(H18,'Tabela %'!$C$198:$G$212,5,FALSE),IF(B18="E-",VLOOKUP(H18,'Tabela %'!$C$213:$G$227,5,FALSE),0)))))))))))))))</f>
        <v>-2</v>
      </c>
      <c r="M18" s="26">
        <f t="shared" si="4"/>
        <v>2</v>
      </c>
      <c r="N18" s="30"/>
      <c r="O18" s="31"/>
    </row>
    <row r="19" ht="15.75" customHeight="1">
      <c r="B19" s="26" t="str">
        <f>OFFSET(Equipes!D$2,MATCH(C19,Equipes!D$3:D$132,0),1)</f>
        <v>C+</v>
      </c>
      <c r="C19" s="27" t="s">
        <v>473</v>
      </c>
      <c r="D19" s="28">
        <f>IF(B19="A",VLOOKUP(H19,'Tabela %'!$C$3:$D$17,2,FALSE),IF(B19="A+",VLOOKUP(H19,'Tabela %'!$C$18:$D$32,2,FALSE),IF(B19="A-",VLOOKUP(H19,'Tabela %'!$C$33:$D$47,2,FALSE),IF(B19="B",VLOOKUP(H19,'Tabela %'!$C$48:$D$62,2,FALSE),IF(B19="B+",VLOOKUP(H19,'Tabela %'!$C$63:$D$77,2,FALSE),IF(B19="B-",VLOOKUP(H19,'Tabela %'!$C$78:$D$92,2,FALSE),IF(B19="C",VLOOKUP(H19,'Tabela %'!$C$93:$D$107,2,FALSE),IF(B19="C+",VLOOKUP(H19,'Tabela %'!$C$108:$D$122,2,FALSE),IF(B19="C-",VLOOKUP(H19,'Tabela %'!$C$123:$D$137,2,FALSE),IF(B19="D",VLOOKUP(H19,'Tabela %'!$C$138:$D$152,2,FALSE),IF(B19="D+",VLOOKUP(H19,'Tabela %'!$C$153:$D$167,2,FALSE),IF(B19="D-",VLOOKUP(H19,'Tabela %'!$C$168:$D$182,2,FALSE),IF(B19="E",VLOOKUP(H19,'Tabela %'!$C$183:$D$197,2,FALSE),IF(B19="E+",VLOOKUP(H19,'Tabela %'!$C$198:$D$212,2,FALSE),IF(B19="E-",VLOOKUP(H19,'Tabela %'!$C$213:$D$227,2,FALSE),0)))))))))))))))</f>
        <v>0.68</v>
      </c>
      <c r="E19" s="28">
        <f>IF(B19="A",VLOOKUP(H19,'Tabela %'!$C$3:$E$17,3,FALSE),IF(B19="A+",VLOOKUP(H19,'Tabela %'!$C$18:$E$32,3,FALSE),IF(B19="A-",VLOOKUP(H19,'Tabela %'!$C$33:$E$47,3,FALSE),IF(B19="B",VLOOKUP(H19,'Tabela %'!$C$48:$E$62,3,FALSE),IF(B19="B+",VLOOKUP(H19,'Tabela %'!$C$63:$E$77,3,FALSE),IF(B19="B-",VLOOKUP(H19,'Tabela %'!$C$78:$E$92,3,FALSE),IF(B19="C",VLOOKUP(H19,'Tabela %'!$C$93:$E$107,3,FALSE),IF(B19="C+",VLOOKUP(H19,'Tabela %'!$C$108:$E$122,3,FALSE),IF(B19="C-",VLOOKUP(H19,'Tabela %'!$C$123:$E$137,3,FALSE),IF(B19="D",VLOOKUP(H19,'Tabela %'!$C$138:$E$152,3,FALSE),IF(B19="D+",VLOOKUP(H19,'Tabela %'!$C$153:$E$167,3,FALSE),IF(B19="D-",VLOOKUP(H19,'Tabela %'!$C$168:$E$182,3,FALSE),IF(B19="E",VLOOKUP(H19,'Tabela %'!$C$183:$E$197,3,FALSE),IF(B19="E+",VLOOKUP(H19,'Tabela %'!$C$198:$E$212,3,FALSE),IF(B19="E-",VLOOKUP(H19,'Tabela %'!$C$213:$E$227,3,FALSE),0)))))))))))))))</f>
        <v>0.19</v>
      </c>
      <c r="F19" s="28">
        <f t="shared" si="2"/>
        <v>0.13</v>
      </c>
      <c r="G19" s="27" t="s">
        <v>481</v>
      </c>
      <c r="H19" s="26" t="str">
        <f>OFFSET(Equipes!D$2,MATCH(G19,Equipes!D$3:D$132,0),1)</f>
        <v>E+</v>
      </c>
      <c r="I19" s="29">
        <f t="shared" ref="I19:K19" si="19">1/D19</f>
        <v>1.470588235</v>
      </c>
      <c r="J19" s="29">
        <f t="shared" si="19"/>
        <v>5.263157895</v>
      </c>
      <c r="K19" s="29">
        <f t="shared" si="19"/>
        <v>7.692307692</v>
      </c>
      <c r="L19" s="26">
        <f>IF(B19="A",VLOOKUP(H19,'Tabela %'!$C$3:$G$17,5,FALSE),IF(B19="A+",VLOOKUP(H19,'Tabela %'!$C$18:$G$32,5,FALSE),IF(B19="A-",VLOOKUP(H19,'Tabela %'!$C$33:$G$47,5,FALSE),IF(B19="B",VLOOKUP(H19,'Tabela %'!$C$48:$G$62,5,FALSE),IF(B19="B+",VLOOKUP(H19,'Tabela %'!$C$63:$G$77,5,FALSE),IF(B19="B-",VLOOKUP(H19,'Tabela %'!$C$78:$G$92,5,FALSE),IF(B19="C",VLOOKUP(H19,'Tabela %'!$C$93:$G$107,5,FALSE),IF(B19="C+",VLOOKUP(H19,'Tabela %'!$C$108:$G$122,5,FALSE),IF(B19="C-",VLOOKUP(H19,'Tabela %'!$C$123:$G$137,5,FALSE),IF(B19="D",VLOOKUP(H19,'Tabela %'!$C$138:$G$152,5,FALSE),IF(B19="D+",VLOOKUP(H19,'Tabela %'!$C$153:$G$167,5,FALSE),IF(B19="D-",VLOOKUP(H19,'Tabela %'!$C$168:$G$182,5,FALSE),IF(B19="E",VLOOKUP(H19,'Tabela %'!$C$183:$G$197,5,FALSE),IF(B19="E+",VLOOKUP(H19,'Tabela %'!$C$198:$G$212,5,FALSE),IF(B19="E-",VLOOKUP(H19,'Tabela %'!$C$213:$G$227,5,FALSE),0)))))))))))))))</f>
        <v>-1.5</v>
      </c>
      <c r="M19" s="26">
        <f t="shared" si="4"/>
        <v>1.5</v>
      </c>
      <c r="N19" s="30"/>
      <c r="O19" s="31"/>
    </row>
    <row r="20" ht="15.75" customHeight="1">
      <c r="B20" s="26" t="str">
        <f>OFFSET(Equipes!D$2,MATCH(C20,Equipes!D$3:D$132,0),1)</f>
        <v>A+</v>
      </c>
      <c r="C20" s="27" t="s">
        <v>476</v>
      </c>
      <c r="D20" s="28">
        <f>IF(B20="A",VLOOKUP(H20,'Tabela %'!$C$3:$D$17,2,FALSE),IF(B20="A+",VLOOKUP(H20,'Tabela %'!$C$18:$D$32,2,FALSE),IF(B20="A-",VLOOKUP(H20,'Tabela %'!$C$33:$D$47,2,FALSE),IF(B20="B",VLOOKUP(H20,'Tabela %'!$C$48:$D$62,2,FALSE),IF(B20="B+",VLOOKUP(H20,'Tabela %'!$C$63:$D$77,2,FALSE),IF(B20="B-",VLOOKUP(H20,'Tabela %'!$C$78:$D$92,2,FALSE),IF(B20="C",VLOOKUP(H20,'Tabela %'!$C$93:$D$107,2,FALSE),IF(B20="C+",VLOOKUP(H20,'Tabela %'!$C$108:$D$122,2,FALSE),IF(B20="C-",VLOOKUP(H20,'Tabela %'!$C$123:$D$137,2,FALSE),IF(B20="D",VLOOKUP(H20,'Tabela %'!$C$138:$D$152,2,FALSE),IF(B20="D+",VLOOKUP(H20,'Tabela %'!$C$153:$D$167,2,FALSE),IF(B20="D-",VLOOKUP(H20,'Tabela %'!$C$168:$D$182,2,FALSE),IF(B20="E",VLOOKUP(H20,'Tabela %'!$C$183:$D$197,2,FALSE),IF(B20="E+",VLOOKUP(H20,'Tabela %'!$C$198:$D$212,2,FALSE),IF(B20="E-",VLOOKUP(H20,'Tabela %'!$C$213:$D$227,2,FALSE),0)))))))))))))))</f>
        <v>0.91</v>
      </c>
      <c r="E20" s="28">
        <f>IF(B20="A",VLOOKUP(H20,'Tabela %'!$C$3:$E$17,3,FALSE),IF(B20="A+",VLOOKUP(H20,'Tabela %'!$C$18:$E$32,3,FALSE),IF(B20="A-",VLOOKUP(H20,'Tabela %'!$C$33:$E$47,3,FALSE),IF(B20="B",VLOOKUP(H20,'Tabela %'!$C$48:$E$62,3,FALSE),IF(B20="B+",VLOOKUP(H20,'Tabela %'!$C$63:$E$77,3,FALSE),IF(B20="B-",VLOOKUP(H20,'Tabela %'!$C$78:$E$92,3,FALSE),IF(B20="C",VLOOKUP(H20,'Tabela %'!$C$93:$E$107,3,FALSE),IF(B20="C+",VLOOKUP(H20,'Tabela %'!$C$108:$E$122,3,FALSE),IF(B20="C-",VLOOKUP(H20,'Tabela %'!$C$123:$E$137,3,FALSE),IF(B20="D",VLOOKUP(H20,'Tabela %'!$C$138:$E$152,3,FALSE),IF(B20="D+",VLOOKUP(H20,'Tabela %'!$C$153:$E$167,3,FALSE),IF(B20="D-",VLOOKUP(H20,'Tabela %'!$C$168:$E$182,3,FALSE),IF(B20="E",VLOOKUP(H20,'Tabela %'!$C$183:$E$197,3,FALSE),IF(B20="E+",VLOOKUP(H20,'Tabela %'!$C$198:$E$212,3,FALSE),IF(B20="E-",VLOOKUP(H20,'Tabela %'!$C$213:$E$227,3,FALSE),0)))))))))))))))</f>
        <v>0.06</v>
      </c>
      <c r="F20" s="28">
        <f t="shared" si="2"/>
        <v>0.03</v>
      </c>
      <c r="G20" s="27" t="s">
        <v>612</v>
      </c>
      <c r="H20" s="26" t="str">
        <f>OFFSET(Equipes!D$2,MATCH(G20,Equipes!D$3:D$132,0),1)</f>
        <v>E</v>
      </c>
      <c r="I20" s="29">
        <f t="shared" ref="I20:K20" si="20">1/D20</f>
        <v>1.098901099</v>
      </c>
      <c r="J20" s="29">
        <f t="shared" si="20"/>
        <v>16.66666667</v>
      </c>
      <c r="K20" s="29">
        <f t="shared" si="20"/>
        <v>33.33333333</v>
      </c>
      <c r="L20" s="26">
        <f>IF(B20="A",VLOOKUP(H20,'Tabela %'!$C$3:$G$17,5,FALSE),IF(B20="A+",VLOOKUP(H20,'Tabela %'!$C$18:$G$32,5,FALSE),IF(B20="A-",VLOOKUP(H20,'Tabela %'!$C$33:$G$47,5,FALSE),IF(B20="B",VLOOKUP(H20,'Tabela %'!$C$48:$G$62,5,FALSE),IF(B20="B+",VLOOKUP(H20,'Tabela %'!$C$63:$G$77,5,FALSE),IF(B20="B-",VLOOKUP(H20,'Tabela %'!$C$78:$G$92,5,FALSE),IF(B20="C",VLOOKUP(H20,'Tabela %'!$C$93:$G$107,5,FALSE),IF(B20="C+",VLOOKUP(H20,'Tabela %'!$C$108:$G$122,5,FALSE),IF(B20="C-",VLOOKUP(H20,'Tabela %'!$C$123:$G$137,5,FALSE),IF(B20="D",VLOOKUP(H20,'Tabela %'!$C$138:$G$152,5,FALSE),IF(B20="D+",VLOOKUP(H20,'Tabela %'!$C$153:$G$167,5,FALSE),IF(B20="D-",VLOOKUP(H20,'Tabela %'!$C$168:$G$182,5,FALSE),IF(B20="E",VLOOKUP(H20,'Tabela %'!$C$183:$G$197,5,FALSE),IF(B20="E+",VLOOKUP(H20,'Tabela %'!$C$198:$G$212,5,FALSE),IF(B20="E-",VLOOKUP(H20,'Tabela %'!$C$213:$G$227,5,FALSE),0)))))))))))))))</f>
        <v>-3</v>
      </c>
      <c r="M20" s="26">
        <f t="shared" si="4"/>
        <v>3</v>
      </c>
      <c r="N20" s="30"/>
      <c r="O20" s="31"/>
    </row>
    <row r="21" ht="15.75" customHeight="1">
      <c r="B21" s="26" t="str">
        <f>OFFSET(Equipes!D$2,MATCH(C21,Equipes!D$3:D$132,0),1)</f>
        <v>C</v>
      </c>
      <c r="C21" s="27" t="s">
        <v>489</v>
      </c>
      <c r="D21" s="28">
        <f>IF(B21="A",VLOOKUP(H21,'Tabela %'!$C$3:$D$17,2,FALSE),IF(B21="A+",VLOOKUP(H21,'Tabela %'!$C$18:$D$32,2,FALSE),IF(B21="A-",VLOOKUP(H21,'Tabela %'!$C$33:$D$47,2,FALSE),IF(B21="B",VLOOKUP(H21,'Tabela %'!$C$48:$D$62,2,FALSE),IF(B21="B+",VLOOKUP(H21,'Tabela %'!$C$63:$D$77,2,FALSE),IF(B21="B-",VLOOKUP(H21,'Tabela %'!$C$78:$D$92,2,FALSE),IF(B21="C",VLOOKUP(H21,'Tabela %'!$C$93:$D$107,2,FALSE),IF(B21="C+",VLOOKUP(H21,'Tabela %'!$C$108:$D$122,2,FALSE),IF(B21="C-",VLOOKUP(H21,'Tabela %'!$C$123:$D$137,2,FALSE),IF(B21="D",VLOOKUP(H21,'Tabela %'!$C$138:$D$152,2,FALSE),IF(B21="D+",VLOOKUP(H21,'Tabela %'!$C$153:$D$167,2,FALSE),IF(B21="D-",VLOOKUP(H21,'Tabela %'!$C$168:$D$182,2,FALSE),IF(B21="E",VLOOKUP(H21,'Tabela %'!$C$183:$D$197,2,FALSE),IF(B21="E+",VLOOKUP(H21,'Tabela %'!$C$198:$D$212,2,FALSE),IF(B21="E-",VLOOKUP(H21,'Tabela %'!$C$213:$D$227,2,FALSE),0)))))))))))))))</f>
        <v>0.4</v>
      </c>
      <c r="E21" s="28">
        <f>IF(B21="A",VLOOKUP(H21,'Tabela %'!$C$3:$E$17,3,FALSE),IF(B21="A+",VLOOKUP(H21,'Tabela %'!$C$18:$E$32,3,FALSE),IF(B21="A-",VLOOKUP(H21,'Tabela %'!$C$33:$E$47,3,FALSE),IF(B21="B",VLOOKUP(H21,'Tabela %'!$C$48:$E$62,3,FALSE),IF(B21="B+",VLOOKUP(H21,'Tabela %'!$C$63:$E$77,3,FALSE),IF(B21="B-",VLOOKUP(H21,'Tabela %'!$C$78:$E$92,3,FALSE),IF(B21="C",VLOOKUP(H21,'Tabela %'!$C$93:$E$107,3,FALSE),IF(B21="C+",VLOOKUP(H21,'Tabela %'!$C$108:$E$122,3,FALSE),IF(B21="C-",VLOOKUP(H21,'Tabela %'!$C$123:$E$137,3,FALSE),IF(B21="D",VLOOKUP(H21,'Tabela %'!$C$138:$E$152,3,FALSE),IF(B21="D+",VLOOKUP(H21,'Tabela %'!$C$153:$E$167,3,FALSE),IF(B21="D-",VLOOKUP(H21,'Tabela %'!$C$168:$E$182,3,FALSE),IF(B21="E",VLOOKUP(H21,'Tabela %'!$C$183:$E$197,3,FALSE),IF(B21="E+",VLOOKUP(H21,'Tabela %'!$C$198:$E$212,3,FALSE),IF(B21="E-",VLOOKUP(H21,'Tabela %'!$C$213:$E$227,3,FALSE),0)))))))))))))))</f>
        <v>0.29</v>
      </c>
      <c r="F21" s="28">
        <f t="shared" si="2"/>
        <v>0.31</v>
      </c>
      <c r="G21" s="27" t="s">
        <v>497</v>
      </c>
      <c r="H21" s="26" t="str">
        <f>OFFSET(Equipes!D$2,MATCH(G21,Equipes!D$3:D$132,0),1)</f>
        <v>C-</v>
      </c>
      <c r="I21" s="29">
        <f t="shared" ref="I21:K21" si="21">1/D21</f>
        <v>2.5</v>
      </c>
      <c r="J21" s="29">
        <f t="shared" si="21"/>
        <v>3.448275862</v>
      </c>
      <c r="K21" s="29">
        <f t="shared" si="21"/>
        <v>3.225806452</v>
      </c>
      <c r="L21" s="26">
        <f>IF(B21="A",VLOOKUP(H21,'Tabela %'!$C$3:$G$17,5,FALSE),IF(B21="A+",VLOOKUP(H21,'Tabela %'!$C$18:$G$32,5,FALSE),IF(B21="A-",VLOOKUP(H21,'Tabela %'!$C$33:$G$47,5,FALSE),IF(B21="B",VLOOKUP(H21,'Tabela %'!$C$48:$G$62,5,FALSE),IF(B21="B+",VLOOKUP(H21,'Tabela %'!$C$63:$G$77,5,FALSE),IF(B21="B-",VLOOKUP(H21,'Tabela %'!$C$78:$G$92,5,FALSE),IF(B21="C",VLOOKUP(H21,'Tabela %'!$C$93:$G$107,5,FALSE),IF(B21="C+",VLOOKUP(H21,'Tabela %'!$C$108:$G$122,5,FALSE),IF(B21="C-",VLOOKUP(H21,'Tabela %'!$C$123:$G$137,5,FALSE),IF(B21="D",VLOOKUP(H21,'Tabela %'!$C$138:$G$152,5,FALSE),IF(B21="D+",VLOOKUP(H21,'Tabela %'!$C$153:$G$167,5,FALSE),IF(B21="D-",VLOOKUP(H21,'Tabela %'!$C$168:$G$182,5,FALSE),IF(B21="E",VLOOKUP(H21,'Tabela %'!$C$183:$G$197,5,FALSE),IF(B21="E+",VLOOKUP(H21,'Tabela %'!$C$198:$G$212,5,FALSE),IF(B21="E-",VLOOKUP(H21,'Tabela %'!$C$213:$G$227,5,FALSE),0)))))))))))))))</f>
        <v>-0.25</v>
      </c>
      <c r="M21" s="26">
        <f t="shared" si="4"/>
        <v>0.25</v>
      </c>
      <c r="N21" s="30"/>
      <c r="O21" s="31"/>
    </row>
    <row r="22" ht="15.75" customHeight="1">
      <c r="B22" s="26" t="str">
        <f>OFFSET(Equipes!D$2,MATCH(C22,Equipes!D$3:D$132,0),1)</f>
        <v>A-</v>
      </c>
      <c r="C22" s="27" t="s">
        <v>493</v>
      </c>
      <c r="D22" s="28">
        <f>IF(B22="A",VLOOKUP(H22,'Tabela %'!$C$3:$D$17,2,FALSE),IF(B22="A+",VLOOKUP(H22,'Tabela %'!$C$18:$D$32,2,FALSE),IF(B22="A-",VLOOKUP(H22,'Tabela %'!$C$33:$D$47,2,FALSE),IF(B22="B",VLOOKUP(H22,'Tabela %'!$C$48:$D$62,2,FALSE),IF(B22="B+",VLOOKUP(H22,'Tabela %'!$C$63:$D$77,2,FALSE),IF(B22="B-",VLOOKUP(H22,'Tabela %'!$C$78:$D$92,2,FALSE),IF(B22="C",VLOOKUP(H22,'Tabela %'!$C$93:$D$107,2,FALSE),IF(B22="C+",VLOOKUP(H22,'Tabela %'!$C$108:$D$122,2,FALSE),IF(B22="C-",VLOOKUP(H22,'Tabela %'!$C$123:$D$137,2,FALSE),IF(B22="D",VLOOKUP(H22,'Tabela %'!$C$138:$D$152,2,FALSE),IF(B22="D+",VLOOKUP(H22,'Tabela %'!$C$153:$D$167,2,FALSE),IF(B22="D-",VLOOKUP(H22,'Tabela %'!$C$168:$D$182,2,FALSE),IF(B22="E",VLOOKUP(H22,'Tabela %'!$C$183:$D$197,2,FALSE),IF(B22="E+",VLOOKUP(H22,'Tabela %'!$C$198:$D$212,2,FALSE),IF(B22="E-",VLOOKUP(H22,'Tabela %'!$C$213:$D$227,2,FALSE),0)))))))))))))))</f>
        <v>0.8</v>
      </c>
      <c r="E22" s="28">
        <f>IF(B22="A",VLOOKUP(H22,'Tabela %'!$C$3:$E$17,3,FALSE),IF(B22="A+",VLOOKUP(H22,'Tabela %'!$C$18:$E$32,3,FALSE),IF(B22="A-",VLOOKUP(H22,'Tabela %'!$C$33:$E$47,3,FALSE),IF(B22="B",VLOOKUP(H22,'Tabela %'!$C$48:$E$62,3,FALSE),IF(B22="B+",VLOOKUP(H22,'Tabela %'!$C$63:$E$77,3,FALSE),IF(B22="B-",VLOOKUP(H22,'Tabela %'!$C$78:$E$92,3,FALSE),IF(B22="C",VLOOKUP(H22,'Tabela %'!$C$93:$E$107,3,FALSE),IF(B22="C+",VLOOKUP(H22,'Tabela %'!$C$108:$E$122,3,FALSE),IF(B22="C-",VLOOKUP(H22,'Tabela %'!$C$123:$E$137,3,FALSE),IF(B22="D",VLOOKUP(H22,'Tabela %'!$C$138:$E$152,3,FALSE),IF(B22="D+",VLOOKUP(H22,'Tabela %'!$C$153:$E$167,3,FALSE),IF(B22="D-",VLOOKUP(H22,'Tabela %'!$C$168:$E$182,3,FALSE),IF(B22="E",VLOOKUP(H22,'Tabela %'!$C$183:$E$197,3,FALSE),IF(B22="E+",VLOOKUP(H22,'Tabela %'!$C$198:$E$212,3,FALSE),IF(B22="E-",VLOOKUP(H22,'Tabela %'!$C$213:$E$227,3,FALSE),0)))))))))))))))</f>
        <v>0.13</v>
      </c>
      <c r="F22" s="28">
        <f t="shared" si="2"/>
        <v>0.07</v>
      </c>
      <c r="G22" s="27" t="s">
        <v>501</v>
      </c>
      <c r="H22" s="26" t="str">
        <f>OFFSET(Equipes!D$2,MATCH(G22,Equipes!D$3:D$132,0),1)</f>
        <v>D-</v>
      </c>
      <c r="I22" s="29">
        <f t="shared" ref="I22:K22" si="22">1/D22</f>
        <v>1.25</v>
      </c>
      <c r="J22" s="29">
        <f t="shared" si="22"/>
        <v>7.692307692</v>
      </c>
      <c r="K22" s="29">
        <f t="shared" si="22"/>
        <v>14.28571429</v>
      </c>
      <c r="L22" s="26">
        <f>IF(B22="A",VLOOKUP(H22,'Tabela %'!$C$3:$G$17,5,FALSE),IF(B22="A+",VLOOKUP(H22,'Tabela %'!$C$18:$G$32,5,FALSE),IF(B22="A-",VLOOKUP(H22,'Tabela %'!$C$33:$G$47,5,FALSE),IF(B22="B",VLOOKUP(H22,'Tabela %'!$C$48:$G$62,5,FALSE),IF(B22="B+",VLOOKUP(H22,'Tabela %'!$C$63:$G$77,5,FALSE),IF(B22="B-",VLOOKUP(H22,'Tabela %'!$C$78:$G$92,5,FALSE),IF(B22="C",VLOOKUP(H22,'Tabela %'!$C$93:$G$107,5,FALSE),IF(B22="C+",VLOOKUP(H22,'Tabela %'!$C$108:$G$122,5,FALSE),IF(B22="C-",VLOOKUP(H22,'Tabela %'!$C$123:$G$137,5,FALSE),IF(B22="D",VLOOKUP(H22,'Tabela %'!$C$138:$G$152,5,FALSE),IF(B22="D+",VLOOKUP(H22,'Tabela %'!$C$153:$G$167,5,FALSE),IF(B22="D-",VLOOKUP(H22,'Tabela %'!$C$168:$G$182,5,FALSE),IF(B22="E",VLOOKUP(H22,'Tabela %'!$C$183:$G$197,5,FALSE),IF(B22="E+",VLOOKUP(H22,'Tabela %'!$C$198:$G$212,5,FALSE),IF(B22="E-",VLOOKUP(H22,'Tabela %'!$C$213:$G$227,5,FALSE),0)))))))))))))))</f>
        <v>-2</v>
      </c>
      <c r="M22" s="26">
        <f t="shared" si="4"/>
        <v>2</v>
      </c>
      <c r="N22" s="30"/>
      <c r="O22" s="31"/>
    </row>
    <row r="23" ht="15.75" customHeight="1">
      <c r="B23" s="26" t="str">
        <f>OFFSET(Equipes!D$2,MATCH(C23,Equipes!D$3:D$132,0),1)</f>
        <v>C+</v>
      </c>
      <c r="C23" s="27" t="s">
        <v>505</v>
      </c>
      <c r="D23" s="28">
        <f>IF(B23="A",VLOOKUP(H23,'Tabela %'!$C$3:$D$17,2,FALSE),IF(B23="A+",VLOOKUP(H23,'Tabela %'!$C$18:$D$32,2,FALSE),IF(B23="A-",VLOOKUP(H23,'Tabela %'!$C$33:$D$47,2,FALSE),IF(B23="B",VLOOKUP(H23,'Tabela %'!$C$48:$D$62,2,FALSE),IF(B23="B+",VLOOKUP(H23,'Tabela %'!$C$63:$D$77,2,FALSE),IF(B23="B-",VLOOKUP(H23,'Tabela %'!$C$78:$D$92,2,FALSE),IF(B23="C",VLOOKUP(H23,'Tabela %'!$C$93:$D$107,2,FALSE),IF(B23="C+",VLOOKUP(H23,'Tabela %'!$C$108:$D$122,2,FALSE),IF(B23="C-",VLOOKUP(H23,'Tabela %'!$C$123:$D$137,2,FALSE),IF(B23="D",VLOOKUP(H23,'Tabela %'!$C$138:$D$152,2,FALSE),IF(B23="D+",VLOOKUP(H23,'Tabela %'!$C$153:$D$167,2,FALSE),IF(B23="D-",VLOOKUP(H23,'Tabela %'!$C$168:$D$182,2,FALSE),IF(B23="E",VLOOKUP(H23,'Tabela %'!$C$183:$D$197,2,FALSE),IF(B23="E+",VLOOKUP(H23,'Tabela %'!$C$198:$D$212,2,FALSE),IF(B23="E-",VLOOKUP(H23,'Tabela %'!$C$213:$D$227,2,FALSE),0)))))))))))))))</f>
        <v>0.52</v>
      </c>
      <c r="E23" s="28">
        <f>IF(B23="A",VLOOKUP(H23,'Tabela %'!$C$3:$E$17,3,FALSE),IF(B23="A+",VLOOKUP(H23,'Tabela %'!$C$18:$E$32,3,FALSE),IF(B23="A-",VLOOKUP(H23,'Tabela %'!$C$33:$E$47,3,FALSE),IF(B23="B",VLOOKUP(H23,'Tabela %'!$C$48:$E$62,3,FALSE),IF(B23="B+",VLOOKUP(H23,'Tabela %'!$C$63:$E$77,3,FALSE),IF(B23="B-",VLOOKUP(H23,'Tabela %'!$C$78:$E$92,3,FALSE),IF(B23="C",VLOOKUP(H23,'Tabela %'!$C$93:$E$107,3,FALSE),IF(B23="C+",VLOOKUP(H23,'Tabela %'!$C$108:$E$122,3,FALSE),IF(B23="C-",VLOOKUP(H23,'Tabela %'!$C$123:$E$137,3,FALSE),IF(B23="D",VLOOKUP(H23,'Tabela %'!$C$138:$E$152,3,FALSE),IF(B23="D+",VLOOKUP(H23,'Tabela %'!$C$153:$E$167,3,FALSE),IF(B23="D-",VLOOKUP(H23,'Tabela %'!$C$168:$E$182,3,FALSE),IF(B23="E",VLOOKUP(H23,'Tabela %'!$C$183:$E$197,3,FALSE),IF(B23="E+",VLOOKUP(H23,'Tabela %'!$C$198:$E$212,3,FALSE),IF(B23="E-",VLOOKUP(H23,'Tabela %'!$C$213:$E$227,3,FALSE),0)))))))))))))))</f>
        <v>0.25</v>
      </c>
      <c r="F23" s="28">
        <f t="shared" si="2"/>
        <v>0.23</v>
      </c>
      <c r="G23" s="27" t="s">
        <v>513</v>
      </c>
      <c r="H23" s="26" t="str">
        <f>OFFSET(Equipes!D$2,MATCH(G23,Equipes!D$3:D$132,0),1)</f>
        <v>D+</v>
      </c>
      <c r="I23" s="29">
        <f t="shared" ref="I23:K23" si="23">1/D23</f>
        <v>1.923076923</v>
      </c>
      <c r="J23" s="29">
        <f t="shared" si="23"/>
        <v>4</v>
      </c>
      <c r="K23" s="29">
        <f t="shared" si="23"/>
        <v>4.347826087</v>
      </c>
      <c r="L23" s="26">
        <f>IF(B23="A",VLOOKUP(H23,'Tabela %'!$C$3:$G$17,5,FALSE),IF(B23="A+",VLOOKUP(H23,'Tabela %'!$C$18:$G$32,5,FALSE),IF(B23="A-",VLOOKUP(H23,'Tabela %'!$C$33:$G$47,5,FALSE),IF(B23="B",VLOOKUP(H23,'Tabela %'!$C$48:$G$62,5,FALSE),IF(B23="B+",VLOOKUP(H23,'Tabela %'!$C$63:$G$77,5,FALSE),IF(B23="B-",VLOOKUP(H23,'Tabela %'!$C$78:$G$92,5,FALSE),IF(B23="C",VLOOKUP(H23,'Tabela %'!$C$93:$G$107,5,FALSE),IF(B23="C+",VLOOKUP(H23,'Tabela %'!$C$108:$G$122,5,FALSE),IF(B23="C-",VLOOKUP(H23,'Tabela %'!$C$123:$G$137,5,FALSE),IF(B23="D",VLOOKUP(H23,'Tabela %'!$C$138:$G$152,5,FALSE),IF(B23="D+",VLOOKUP(H23,'Tabela %'!$C$153:$G$167,5,FALSE),IF(B23="D-",VLOOKUP(H23,'Tabela %'!$C$168:$G$182,5,FALSE),IF(B23="E",VLOOKUP(H23,'Tabela %'!$C$183:$G$197,5,FALSE),IF(B23="E+",VLOOKUP(H23,'Tabela %'!$C$198:$G$212,5,FALSE),IF(B23="E-",VLOOKUP(H23,'Tabela %'!$C$213:$G$227,5,FALSE),0)))))))))))))))</f>
        <v>-0.5</v>
      </c>
      <c r="M23" s="26">
        <f t="shared" si="4"/>
        <v>0.5</v>
      </c>
      <c r="N23" s="30"/>
      <c r="O23" s="31"/>
    </row>
    <row r="24" ht="15.75" customHeight="1">
      <c r="B24" s="26" t="str">
        <f>OFFSET(Equipes!D$2,MATCH(C24,Equipes!D$3:D$132,0),1)</f>
        <v>C-</v>
      </c>
      <c r="C24" s="27" t="s">
        <v>510</v>
      </c>
      <c r="D24" s="28">
        <f>IF(B24="A",VLOOKUP(H24,'Tabela %'!$C$3:$D$17,2,FALSE),IF(B24="A+",VLOOKUP(H24,'Tabela %'!$C$18:$D$32,2,FALSE),IF(B24="A-",VLOOKUP(H24,'Tabela %'!$C$33:$D$47,2,FALSE),IF(B24="B",VLOOKUP(H24,'Tabela %'!$C$48:$D$62,2,FALSE),IF(B24="B+",VLOOKUP(H24,'Tabela %'!$C$63:$D$77,2,FALSE),IF(B24="B-",VLOOKUP(H24,'Tabela %'!$C$78:$D$92,2,FALSE),IF(B24="C",VLOOKUP(H24,'Tabela %'!$C$93:$D$107,2,FALSE),IF(B24="C+",VLOOKUP(H24,'Tabela %'!$C$108:$D$122,2,FALSE),IF(B24="C-",VLOOKUP(H24,'Tabela %'!$C$123:$D$137,2,FALSE),IF(B24="D",VLOOKUP(H24,'Tabela %'!$C$138:$D$152,2,FALSE),IF(B24="D+",VLOOKUP(H24,'Tabela %'!$C$153:$D$167,2,FALSE),IF(B24="D-",VLOOKUP(H24,'Tabela %'!$C$168:$D$182,2,FALSE),IF(B24="E",VLOOKUP(H24,'Tabela %'!$C$183:$D$197,2,FALSE),IF(B24="E+",VLOOKUP(H24,'Tabela %'!$C$198:$D$212,2,FALSE),IF(B24="E-",VLOOKUP(H24,'Tabela %'!$C$213:$D$227,2,FALSE),0)))))))))))))))</f>
        <v>0.42</v>
      </c>
      <c r="E24" s="28">
        <f>IF(B24="A",VLOOKUP(H24,'Tabela %'!$C$3:$E$17,3,FALSE),IF(B24="A+",VLOOKUP(H24,'Tabela %'!$C$18:$E$32,3,FALSE),IF(B24="A-",VLOOKUP(H24,'Tabela %'!$C$33:$E$47,3,FALSE),IF(B24="B",VLOOKUP(H24,'Tabela %'!$C$48:$E$62,3,FALSE),IF(B24="B+",VLOOKUP(H24,'Tabela %'!$C$63:$E$77,3,FALSE),IF(B24="B-",VLOOKUP(H24,'Tabela %'!$C$78:$E$92,3,FALSE),IF(B24="C",VLOOKUP(H24,'Tabela %'!$C$93:$E$107,3,FALSE),IF(B24="C+",VLOOKUP(H24,'Tabela %'!$C$108:$E$122,3,FALSE),IF(B24="C-",VLOOKUP(H24,'Tabela %'!$C$123:$E$137,3,FALSE),IF(B24="D",VLOOKUP(H24,'Tabela %'!$C$138:$E$152,3,FALSE),IF(B24="D+",VLOOKUP(H24,'Tabela %'!$C$153:$E$167,3,FALSE),IF(B24="D-",VLOOKUP(H24,'Tabela %'!$C$168:$E$182,3,FALSE),IF(B24="E",VLOOKUP(H24,'Tabela %'!$C$183:$E$197,3,FALSE),IF(B24="E+",VLOOKUP(H24,'Tabela %'!$C$198:$E$212,3,FALSE),IF(B24="E-",VLOOKUP(H24,'Tabela %'!$C$213:$E$227,3,FALSE),0)))))))))))))))</f>
        <v>0.27</v>
      </c>
      <c r="F24" s="28">
        <f t="shared" si="2"/>
        <v>0.31</v>
      </c>
      <c r="G24" s="27" t="s">
        <v>517</v>
      </c>
      <c r="H24" s="26" t="str">
        <f>OFFSET(Equipes!D$2,MATCH(G24,Equipes!D$3:D$132,0),1)</f>
        <v>D+</v>
      </c>
      <c r="I24" s="29">
        <f t="shared" ref="I24:K24" si="24">1/D24</f>
        <v>2.380952381</v>
      </c>
      <c r="J24" s="29">
        <f t="shared" si="24"/>
        <v>3.703703704</v>
      </c>
      <c r="K24" s="29">
        <f t="shared" si="24"/>
        <v>3.225806452</v>
      </c>
      <c r="L24" s="26">
        <f>IF(B24="A",VLOOKUP(H24,'Tabela %'!$C$3:$G$17,5,FALSE),IF(B24="A+",VLOOKUP(H24,'Tabela %'!$C$18:$G$32,5,FALSE),IF(B24="A-",VLOOKUP(H24,'Tabela %'!$C$33:$G$47,5,FALSE),IF(B24="B",VLOOKUP(H24,'Tabela %'!$C$48:$G$62,5,FALSE),IF(B24="B+",VLOOKUP(H24,'Tabela %'!$C$63:$G$77,5,FALSE),IF(B24="B-",VLOOKUP(H24,'Tabela %'!$C$78:$G$92,5,FALSE),IF(B24="C",VLOOKUP(H24,'Tabela %'!$C$93:$G$107,5,FALSE),IF(B24="C+",VLOOKUP(H24,'Tabela %'!$C$108:$G$122,5,FALSE),IF(B24="C-",VLOOKUP(H24,'Tabela %'!$C$123:$G$137,5,FALSE),IF(B24="D",VLOOKUP(H24,'Tabela %'!$C$138:$G$152,5,FALSE),IF(B24="D+",VLOOKUP(H24,'Tabela %'!$C$153:$G$167,5,FALSE),IF(B24="D-",VLOOKUP(H24,'Tabela %'!$C$168:$G$182,5,FALSE),IF(B24="E",VLOOKUP(H24,'Tabela %'!$C$183:$G$197,5,FALSE),IF(B24="E+",VLOOKUP(H24,'Tabela %'!$C$198:$G$212,5,FALSE),IF(B24="E-",VLOOKUP(H24,'Tabela %'!$C$213:$G$227,5,FALSE),0)))))))))))))))</f>
        <v>-0.25</v>
      </c>
      <c r="M24" s="26">
        <f t="shared" si="4"/>
        <v>0.25</v>
      </c>
      <c r="N24" s="30"/>
      <c r="O24" s="31"/>
    </row>
    <row r="25" ht="15.75" customHeight="1">
      <c r="B25" s="26" t="str">
        <f>OFFSET(Equipes!D$2,MATCH(C25,Equipes!D$3:D$132,0),1)</f>
        <v>C</v>
      </c>
      <c r="C25" s="27" t="s">
        <v>539</v>
      </c>
      <c r="D25" s="28">
        <f>IF(B25="A",VLOOKUP(H25,'Tabela %'!$C$3:$D$17,2,FALSE),IF(B25="A+",VLOOKUP(H25,'Tabela %'!$C$18:$D$32,2,FALSE),IF(B25="A-",VLOOKUP(H25,'Tabela %'!$C$33:$D$47,2,FALSE),IF(B25="B",VLOOKUP(H25,'Tabela %'!$C$48:$D$62,2,FALSE),IF(B25="B+",VLOOKUP(H25,'Tabela %'!$C$63:$D$77,2,FALSE),IF(B25="B-",VLOOKUP(H25,'Tabela %'!$C$78:$D$92,2,FALSE),IF(B25="C",VLOOKUP(H25,'Tabela %'!$C$93:$D$107,2,FALSE),IF(B25="C+",VLOOKUP(H25,'Tabela %'!$C$108:$D$122,2,FALSE),IF(B25="C-",VLOOKUP(H25,'Tabela %'!$C$123:$D$137,2,FALSE),IF(B25="D",VLOOKUP(H25,'Tabela %'!$C$138:$D$152,2,FALSE),IF(B25="D+",VLOOKUP(H25,'Tabela %'!$C$153:$D$167,2,FALSE),IF(B25="D-",VLOOKUP(H25,'Tabela %'!$C$168:$D$182,2,FALSE),IF(B25="E",VLOOKUP(H25,'Tabela %'!$C$183:$D$197,2,FALSE),IF(B25="E+",VLOOKUP(H25,'Tabela %'!$C$198:$D$212,2,FALSE),IF(B25="E-",VLOOKUP(H25,'Tabela %'!$C$213:$D$227,2,FALSE),0)))))))))))))))</f>
        <v>0.35</v>
      </c>
      <c r="E25" s="28">
        <f>IF(B25="A",VLOOKUP(H25,'Tabela %'!$C$3:$E$17,3,FALSE),IF(B25="A+",VLOOKUP(H25,'Tabela %'!$C$18:$E$32,3,FALSE),IF(B25="A-",VLOOKUP(H25,'Tabela %'!$C$33:$E$47,3,FALSE),IF(B25="B",VLOOKUP(H25,'Tabela %'!$C$48:$E$62,3,FALSE),IF(B25="B+",VLOOKUP(H25,'Tabela %'!$C$63:$E$77,3,FALSE),IF(B25="B-",VLOOKUP(H25,'Tabela %'!$C$78:$E$92,3,FALSE),IF(B25="C",VLOOKUP(H25,'Tabela %'!$C$93:$E$107,3,FALSE),IF(B25="C+",VLOOKUP(H25,'Tabela %'!$C$108:$E$122,3,FALSE),IF(B25="C-",VLOOKUP(H25,'Tabela %'!$C$123:$E$137,3,FALSE),IF(B25="D",VLOOKUP(H25,'Tabela %'!$C$138:$E$152,3,FALSE),IF(B25="D+",VLOOKUP(H25,'Tabela %'!$C$153:$E$167,3,FALSE),IF(B25="D-",VLOOKUP(H25,'Tabela %'!$C$168:$E$182,3,FALSE),IF(B25="E",VLOOKUP(H25,'Tabela %'!$C$183:$E$197,3,FALSE),IF(B25="E+",VLOOKUP(H25,'Tabela %'!$C$198:$E$212,3,FALSE),IF(B25="E-",VLOOKUP(H25,'Tabela %'!$C$213:$E$227,3,FALSE),0)))))))))))))))</f>
        <v>0.3</v>
      </c>
      <c r="F25" s="28">
        <f t="shared" si="2"/>
        <v>0.35</v>
      </c>
      <c r="G25" s="27" t="s">
        <v>545</v>
      </c>
      <c r="H25" s="26" t="str">
        <f>OFFSET(Equipes!D$2,MATCH(G25,Equipes!D$3:D$132,0),1)</f>
        <v>C</v>
      </c>
      <c r="I25" s="29">
        <f t="shared" ref="I25:K25" si="25">1/D25</f>
        <v>2.857142857</v>
      </c>
      <c r="J25" s="29">
        <f t="shared" si="25"/>
        <v>3.333333333</v>
      </c>
      <c r="K25" s="29">
        <f t="shared" si="25"/>
        <v>2.857142857</v>
      </c>
      <c r="L25" s="26">
        <f>IF(B25="A",VLOOKUP(H25,'Tabela %'!$C$3:$G$17,5,FALSE),IF(B25="A+",VLOOKUP(H25,'Tabela %'!$C$18:$G$32,5,FALSE),IF(B25="A-",VLOOKUP(H25,'Tabela %'!$C$33:$G$47,5,FALSE),IF(B25="B",VLOOKUP(H25,'Tabela %'!$C$48:$G$62,5,FALSE),IF(B25="B+",VLOOKUP(H25,'Tabela %'!$C$63:$G$77,5,FALSE),IF(B25="B-",VLOOKUP(H25,'Tabela %'!$C$78:$G$92,5,FALSE),IF(B25="C",VLOOKUP(H25,'Tabela %'!$C$93:$G$107,5,FALSE),IF(B25="C+",VLOOKUP(H25,'Tabela %'!$C$108:$G$122,5,FALSE),IF(B25="C-",VLOOKUP(H25,'Tabela %'!$C$123:$G$137,5,FALSE),IF(B25="D",VLOOKUP(H25,'Tabela %'!$C$138:$G$152,5,FALSE),IF(B25="D+",VLOOKUP(H25,'Tabela %'!$C$153:$G$167,5,FALSE),IF(B25="D-",VLOOKUP(H25,'Tabela %'!$C$168:$G$182,5,FALSE),IF(B25="E",VLOOKUP(H25,'Tabela %'!$C$183:$G$197,5,FALSE),IF(B25="E+",VLOOKUP(H25,'Tabela %'!$C$198:$G$212,5,FALSE),IF(B25="E-",VLOOKUP(H25,'Tabela %'!$C$213:$G$227,5,FALSE),0)))))))))))))))</f>
        <v>0</v>
      </c>
      <c r="M25" s="26">
        <f t="shared" si="4"/>
        <v>0</v>
      </c>
      <c r="N25" s="30"/>
      <c r="O25" s="31"/>
    </row>
    <row r="26" ht="15.75" customHeight="1">
      <c r="B26" s="26" t="str">
        <f>OFFSET(Equipes!D$2,MATCH(C26,Equipes!D$3:D$132,0),1)</f>
        <v>B-</v>
      </c>
      <c r="C26" s="27" t="s">
        <v>541</v>
      </c>
      <c r="D26" s="28">
        <f>IF(B26="A",VLOOKUP(H26,'Tabela %'!$C$3:$D$17,2,FALSE),IF(B26="A+",VLOOKUP(H26,'Tabela %'!$C$18:$D$32,2,FALSE),IF(B26="A-",VLOOKUP(H26,'Tabela %'!$C$33:$D$47,2,FALSE),IF(B26="B",VLOOKUP(H26,'Tabela %'!$C$48:$D$62,2,FALSE),IF(B26="B+",VLOOKUP(H26,'Tabela %'!$C$63:$D$77,2,FALSE),IF(B26="B-",VLOOKUP(H26,'Tabela %'!$C$78:$D$92,2,FALSE),IF(B26="C",VLOOKUP(H26,'Tabela %'!$C$93:$D$107,2,FALSE),IF(B26="C+",VLOOKUP(H26,'Tabela %'!$C$108:$D$122,2,FALSE),IF(B26="C-",VLOOKUP(H26,'Tabela %'!$C$123:$D$137,2,FALSE),IF(B26="D",VLOOKUP(H26,'Tabela %'!$C$138:$D$152,2,FALSE),IF(B26="D+",VLOOKUP(H26,'Tabela %'!$C$153:$D$167,2,FALSE),IF(B26="D-",VLOOKUP(H26,'Tabela %'!$C$168:$D$182,2,FALSE),IF(B26="E",VLOOKUP(H26,'Tabela %'!$C$183:$D$197,2,FALSE),IF(B26="E+",VLOOKUP(H26,'Tabela %'!$C$198:$D$212,2,FALSE),IF(B26="E-",VLOOKUP(H26,'Tabela %'!$C$213:$D$227,2,FALSE),0)))))))))))))))</f>
        <v>0.62</v>
      </c>
      <c r="E26" s="28">
        <f>IF(B26="A",VLOOKUP(H26,'Tabela %'!$C$3:$E$17,3,FALSE),IF(B26="A+",VLOOKUP(H26,'Tabela %'!$C$18:$E$32,3,FALSE),IF(B26="A-",VLOOKUP(H26,'Tabela %'!$C$33:$E$47,3,FALSE),IF(B26="B",VLOOKUP(H26,'Tabela %'!$C$48:$E$62,3,FALSE),IF(B26="B+",VLOOKUP(H26,'Tabela %'!$C$63:$E$77,3,FALSE),IF(B26="B-",VLOOKUP(H26,'Tabela %'!$C$78:$E$92,3,FALSE),IF(B26="C",VLOOKUP(H26,'Tabela %'!$C$93:$E$107,3,FALSE),IF(B26="C+",VLOOKUP(H26,'Tabela %'!$C$108:$E$122,3,FALSE),IF(B26="C-",VLOOKUP(H26,'Tabela %'!$C$123:$E$137,3,FALSE),IF(B26="D",VLOOKUP(H26,'Tabela %'!$C$138:$E$152,3,FALSE),IF(B26="D+",VLOOKUP(H26,'Tabela %'!$C$153:$E$167,3,FALSE),IF(B26="D-",VLOOKUP(H26,'Tabela %'!$C$168:$E$182,3,FALSE),IF(B26="E",VLOOKUP(H26,'Tabela %'!$C$183:$E$197,3,FALSE),IF(B26="E+",VLOOKUP(H26,'Tabela %'!$C$198:$E$212,3,FALSE),IF(B26="E-",VLOOKUP(H26,'Tabela %'!$C$213:$E$227,3,FALSE),0)))))))))))))))</f>
        <v>0.21</v>
      </c>
      <c r="F26" s="28">
        <f t="shared" si="2"/>
        <v>0.17</v>
      </c>
      <c r="G26" s="27" t="s">
        <v>547</v>
      </c>
      <c r="H26" s="26" t="str">
        <f>OFFSET(Equipes!D$2,MATCH(G26,Equipes!D$3:D$132,0),1)</f>
        <v>D+</v>
      </c>
      <c r="I26" s="29">
        <f t="shared" ref="I26:K26" si="26">1/D26</f>
        <v>1.612903226</v>
      </c>
      <c r="J26" s="29">
        <f t="shared" si="26"/>
        <v>4.761904762</v>
      </c>
      <c r="K26" s="29">
        <f t="shared" si="26"/>
        <v>5.882352941</v>
      </c>
      <c r="L26" s="26">
        <f>IF(B26="A",VLOOKUP(H26,'Tabela %'!$C$3:$G$17,5,FALSE),IF(B26="A+",VLOOKUP(H26,'Tabela %'!$C$18:$G$32,5,FALSE),IF(B26="A-",VLOOKUP(H26,'Tabela %'!$C$33:$G$47,5,FALSE),IF(B26="B",VLOOKUP(H26,'Tabela %'!$C$48:$G$62,5,FALSE),IF(B26="B+",VLOOKUP(H26,'Tabela %'!$C$63:$G$77,5,FALSE),IF(B26="B-",VLOOKUP(H26,'Tabela %'!$C$78:$G$92,5,FALSE),IF(B26="C",VLOOKUP(H26,'Tabela %'!$C$93:$G$107,5,FALSE),IF(B26="C+",VLOOKUP(H26,'Tabela %'!$C$108:$G$122,5,FALSE),IF(B26="C-",VLOOKUP(H26,'Tabela %'!$C$123:$G$137,5,FALSE),IF(B26="D",VLOOKUP(H26,'Tabela %'!$C$138:$G$152,5,FALSE),IF(B26="D+",VLOOKUP(H26,'Tabela %'!$C$153:$G$167,5,FALSE),IF(B26="D-",VLOOKUP(H26,'Tabela %'!$C$168:$G$182,5,FALSE),IF(B26="E",VLOOKUP(H26,'Tabela %'!$C$183:$G$197,5,FALSE),IF(B26="E+",VLOOKUP(H26,'Tabela %'!$C$198:$G$212,5,FALSE),IF(B26="E-",VLOOKUP(H26,'Tabela %'!$C$213:$G$227,5,FALSE),0)))))))))))))))</f>
        <v>-1</v>
      </c>
      <c r="M26" s="26">
        <f t="shared" si="4"/>
        <v>1</v>
      </c>
      <c r="N26" s="30"/>
      <c r="O26" s="3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D+</v>
      </c>
      <c r="C3" s="27" t="s">
        <v>123</v>
      </c>
      <c r="D3" s="28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0.6</v>
      </c>
      <c r="E3" s="28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0.23</v>
      </c>
      <c r="F3" s="28">
        <f t="shared" ref="F3:F16" si="2">1-D3-E3</f>
        <v>0.17</v>
      </c>
      <c r="G3" s="27" t="s">
        <v>137</v>
      </c>
      <c r="H3" s="26" t="str">
        <f>OFFSET(Equipes!D$2,MATCH(G3,Equipes!D$3:D$132,0),1)</f>
        <v>E-</v>
      </c>
      <c r="I3" s="29">
        <f t="shared" ref="I3:K3" si="1">1/D3</f>
        <v>1.666666667</v>
      </c>
      <c r="J3" s="29">
        <f t="shared" si="1"/>
        <v>4.347826087</v>
      </c>
      <c r="K3" s="29">
        <f t="shared" si="1"/>
        <v>5.882352941</v>
      </c>
      <c r="L3" s="26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-1</v>
      </c>
      <c r="M3" s="26">
        <f t="shared" ref="M3:M16" si="4">-L3</f>
        <v>1</v>
      </c>
      <c r="N3" s="30"/>
      <c r="O3" s="31"/>
    </row>
    <row r="4" ht="15.75" customHeight="1">
      <c r="B4" s="26" t="str">
        <f>OFFSET(Equipes!D$2,MATCH(C4,Equipes!D$3:D$132,0),1)</f>
        <v>C-</v>
      </c>
      <c r="C4" s="27" t="s">
        <v>133</v>
      </c>
      <c r="D4" s="28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0.27</v>
      </c>
      <c r="E4" s="28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0.28</v>
      </c>
      <c r="F4" s="28">
        <f t="shared" si="2"/>
        <v>0.45</v>
      </c>
      <c r="G4" s="27" t="s">
        <v>128</v>
      </c>
      <c r="H4" s="26" t="str">
        <f>OFFSET(Equipes!D$2,MATCH(G4,Equipes!D$3:D$132,0),1)</f>
        <v>C+</v>
      </c>
      <c r="I4" s="29">
        <f t="shared" ref="I4:K4" si="3">1/D4</f>
        <v>3.703703704</v>
      </c>
      <c r="J4" s="29">
        <f t="shared" si="3"/>
        <v>3.571428571</v>
      </c>
      <c r="K4" s="29">
        <f t="shared" si="3"/>
        <v>2.222222222</v>
      </c>
      <c r="L4" s="26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0.25</v>
      </c>
      <c r="M4" s="26">
        <f t="shared" si="4"/>
        <v>-0.25</v>
      </c>
      <c r="N4" s="30"/>
      <c r="O4" s="31"/>
    </row>
    <row r="5" ht="15.75" customHeight="1">
      <c r="B5" s="26" t="str">
        <f>OFFSET(Equipes!D$2,MATCH(C5,Equipes!D$3:D$132,0),1)</f>
        <v>B-</v>
      </c>
      <c r="C5" s="27" t="s">
        <v>141</v>
      </c>
      <c r="D5" s="28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0.52</v>
      </c>
      <c r="E5" s="28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0.25</v>
      </c>
      <c r="F5" s="28">
        <f t="shared" si="2"/>
        <v>0.23</v>
      </c>
      <c r="G5" s="27" t="s">
        <v>152</v>
      </c>
      <c r="H5" s="26" t="str">
        <f>OFFSET(Equipes!D$2,MATCH(G5,Equipes!D$3:D$132,0),1)</f>
        <v>C-</v>
      </c>
      <c r="I5" s="29">
        <f t="shared" ref="I5:K5" si="5">1/D5</f>
        <v>1.923076923</v>
      </c>
      <c r="J5" s="29">
        <f t="shared" si="5"/>
        <v>4</v>
      </c>
      <c r="K5" s="29">
        <f t="shared" si="5"/>
        <v>4.347826087</v>
      </c>
      <c r="L5" s="26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-0.5</v>
      </c>
      <c r="M5" s="26">
        <f t="shared" si="4"/>
        <v>0.5</v>
      </c>
      <c r="N5" s="30"/>
      <c r="O5" s="31"/>
    </row>
    <row r="6" ht="15.75" customHeight="1">
      <c r="B6" s="26" t="str">
        <f>OFFSET(Equipes!D$2,MATCH(C6,Equipes!D$3:D$132,0),1)</f>
        <v>E+</v>
      </c>
      <c r="C6" s="27" t="s">
        <v>148</v>
      </c>
      <c r="D6" s="28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0.08</v>
      </c>
      <c r="E6" s="28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0.14</v>
      </c>
      <c r="F6" s="28">
        <f t="shared" si="2"/>
        <v>0.78</v>
      </c>
      <c r="G6" s="27" t="s">
        <v>143</v>
      </c>
      <c r="H6" s="26" t="str">
        <f>OFFSET(Equipes!D$2,MATCH(G6,Equipes!D$3:D$132,0),1)</f>
        <v>B</v>
      </c>
      <c r="I6" s="29">
        <f t="shared" ref="I6:K6" si="6">1/D6</f>
        <v>12.5</v>
      </c>
      <c r="J6" s="29">
        <f t="shared" si="6"/>
        <v>7.142857143</v>
      </c>
      <c r="K6" s="29">
        <f t="shared" si="6"/>
        <v>1.282051282</v>
      </c>
      <c r="L6" s="26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2</v>
      </c>
      <c r="M6" s="26">
        <f t="shared" si="4"/>
        <v>-2</v>
      </c>
      <c r="N6" s="30"/>
      <c r="O6" s="31"/>
    </row>
    <row r="7" ht="15.75" customHeight="1">
      <c r="B7" s="26" t="str">
        <f>OFFSET(Equipes!D$2,MATCH(C7,Equipes!D$3:D$132,0),1)</f>
        <v>D-</v>
      </c>
      <c r="C7" s="27" t="s">
        <v>155</v>
      </c>
      <c r="D7" s="28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0.35</v>
      </c>
      <c r="E7" s="28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0.3</v>
      </c>
      <c r="F7" s="28">
        <f t="shared" si="2"/>
        <v>0.35</v>
      </c>
      <c r="G7" s="27" t="s">
        <v>170</v>
      </c>
      <c r="H7" s="26" t="str">
        <f>OFFSET(Equipes!D$2,MATCH(G7,Equipes!D$3:D$132,0),1)</f>
        <v>D-</v>
      </c>
      <c r="I7" s="29">
        <f t="shared" ref="I7:K7" si="7">1/D7</f>
        <v>2.857142857</v>
      </c>
      <c r="J7" s="29">
        <f t="shared" si="7"/>
        <v>3.333333333</v>
      </c>
      <c r="K7" s="29">
        <f t="shared" si="7"/>
        <v>2.857142857</v>
      </c>
      <c r="L7" s="26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0</v>
      </c>
      <c r="M7" s="26">
        <f t="shared" si="4"/>
        <v>0</v>
      </c>
      <c r="N7" s="30"/>
      <c r="O7" s="31"/>
    </row>
    <row r="8" ht="15.75" customHeight="1">
      <c r="B8" s="26" t="str">
        <f>OFFSET(Equipes!D$2,MATCH(C8,Equipes!D$3:D$132,0),1)</f>
        <v>C+</v>
      </c>
      <c r="C8" s="32" t="s">
        <v>163</v>
      </c>
      <c r="D8" s="28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0.52</v>
      </c>
      <c r="E8" s="28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0.25</v>
      </c>
      <c r="F8" s="28">
        <f t="shared" si="2"/>
        <v>0.23</v>
      </c>
      <c r="G8" s="27" t="s">
        <v>160</v>
      </c>
      <c r="H8" s="26" t="str">
        <f>OFFSET(Equipes!D$2,MATCH(G8,Equipes!D$3:D$132,0),1)</f>
        <v>D+</v>
      </c>
      <c r="I8" s="29">
        <f t="shared" ref="I8:K8" si="8">1/D8</f>
        <v>1.923076923</v>
      </c>
      <c r="J8" s="29">
        <f t="shared" si="8"/>
        <v>4</v>
      </c>
      <c r="K8" s="29">
        <f t="shared" si="8"/>
        <v>4.347826087</v>
      </c>
      <c r="L8" s="26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-0.5</v>
      </c>
      <c r="M8" s="26">
        <f t="shared" si="4"/>
        <v>0.5</v>
      </c>
      <c r="N8" s="30"/>
      <c r="O8" s="31"/>
    </row>
    <row r="9" ht="15.75" customHeight="1">
      <c r="B9" s="26" t="str">
        <f>OFFSET(Equipes!D$2,MATCH(C9,Equipes!D$3:D$132,0),1)</f>
        <v>D+</v>
      </c>
      <c r="C9" s="33" t="s">
        <v>174</v>
      </c>
      <c r="D9" s="28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0.45</v>
      </c>
      <c r="E9" s="28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0.28</v>
      </c>
      <c r="F9" s="28">
        <f t="shared" si="2"/>
        <v>0.27</v>
      </c>
      <c r="G9" s="27" t="s">
        <v>188</v>
      </c>
      <c r="H9" s="26" t="str">
        <f>OFFSET(Equipes!D$2,MATCH(G9,Equipes!D$3:D$132,0),1)</f>
        <v>D-</v>
      </c>
      <c r="I9" s="29">
        <f t="shared" ref="I9:K9" si="9">1/D9</f>
        <v>2.222222222</v>
      </c>
      <c r="J9" s="29">
        <f t="shared" si="9"/>
        <v>3.571428571</v>
      </c>
      <c r="K9" s="29">
        <f t="shared" si="9"/>
        <v>3.703703704</v>
      </c>
      <c r="L9" s="26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-0.25</v>
      </c>
      <c r="M9" s="26">
        <f t="shared" si="4"/>
        <v>0.25</v>
      </c>
      <c r="N9" s="31"/>
      <c r="O9" s="31"/>
    </row>
    <row r="10" ht="15.75" customHeight="1">
      <c r="B10" s="26" t="str">
        <f>OFFSET(Equipes!D$2,MATCH(C10,Equipes!D$3:D$132,0),1)</f>
        <v>E+</v>
      </c>
      <c r="C10" s="33" t="s">
        <v>185</v>
      </c>
      <c r="D10" s="28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0.09</v>
      </c>
      <c r="E10" s="28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0.15</v>
      </c>
      <c r="F10" s="28">
        <f t="shared" si="2"/>
        <v>0.76</v>
      </c>
      <c r="G10" s="27" t="s">
        <v>180</v>
      </c>
      <c r="H10" s="26" t="str">
        <f>OFFSET(Equipes!D$2,MATCH(G10,Equipes!D$3:D$132,0),1)</f>
        <v>B-</v>
      </c>
      <c r="I10" s="29">
        <f t="shared" ref="I10:K10" si="10">1/D10</f>
        <v>11.11111111</v>
      </c>
      <c r="J10" s="29">
        <f t="shared" si="10"/>
        <v>6.666666667</v>
      </c>
      <c r="K10" s="29">
        <f t="shared" si="10"/>
        <v>1.315789474</v>
      </c>
      <c r="L10" s="26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1.75</v>
      </c>
      <c r="M10" s="26">
        <f t="shared" si="4"/>
        <v>-1.75</v>
      </c>
      <c r="N10" s="30"/>
      <c r="O10" s="31"/>
    </row>
    <row r="11" ht="15.75" customHeight="1">
      <c r="B11" s="26" t="str">
        <f>OFFSET(Equipes!D$2,MATCH(C11,Equipes!D$3:D$132,0),1)</f>
        <v>D</v>
      </c>
      <c r="C11" s="33" t="s">
        <v>195</v>
      </c>
      <c r="D11" s="28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0.48</v>
      </c>
      <c r="E11" s="28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0.26</v>
      </c>
      <c r="F11" s="28">
        <f t="shared" si="2"/>
        <v>0.26</v>
      </c>
      <c r="G11" s="27" t="s">
        <v>213</v>
      </c>
      <c r="H11" s="26" t="str">
        <f>OFFSET(Equipes!D$2,MATCH(G11,Equipes!D$3:D$132,0),1)</f>
        <v>E+</v>
      </c>
      <c r="I11" s="29">
        <f t="shared" ref="I11:K11" si="11">1/D11</f>
        <v>2.083333333</v>
      </c>
      <c r="J11" s="29">
        <f t="shared" si="11"/>
        <v>3.846153846</v>
      </c>
      <c r="K11" s="29">
        <f t="shared" si="11"/>
        <v>3.846153846</v>
      </c>
      <c r="L11" s="26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-0.5</v>
      </c>
      <c r="M11" s="26">
        <f t="shared" si="4"/>
        <v>0.5</v>
      </c>
      <c r="N11" s="30"/>
      <c r="O11" s="31"/>
    </row>
    <row r="12" ht="15.75" customHeight="1">
      <c r="B12" s="26" t="str">
        <f>OFFSET(Equipes!D$2,MATCH(C12,Equipes!D$3:D$132,0),1)</f>
        <v>D</v>
      </c>
      <c r="C12" s="27" t="s">
        <v>208</v>
      </c>
      <c r="D12" s="28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0.15</v>
      </c>
      <c r="E12" s="28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0.2</v>
      </c>
      <c r="F12" s="28">
        <f t="shared" si="2"/>
        <v>0.65</v>
      </c>
      <c r="G12" s="27" t="s">
        <v>202</v>
      </c>
      <c r="H12" s="26" t="str">
        <f>OFFSET(Equipes!D$2,MATCH(G12,Equipes!D$3:D$132,0),1)</f>
        <v>B-</v>
      </c>
      <c r="I12" s="29">
        <f t="shared" ref="I12:K12" si="12">1/D12</f>
        <v>6.666666667</v>
      </c>
      <c r="J12" s="29">
        <f t="shared" si="12"/>
        <v>5</v>
      </c>
      <c r="K12" s="29">
        <f t="shared" si="12"/>
        <v>1.538461538</v>
      </c>
      <c r="L12" s="26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1.25</v>
      </c>
      <c r="M12" s="26">
        <f t="shared" si="4"/>
        <v>-1.25</v>
      </c>
      <c r="N12" s="30"/>
      <c r="O12" s="31"/>
    </row>
    <row r="13" ht="15.75" customHeight="1">
      <c r="B13" s="26" t="str">
        <f>OFFSET(Equipes!D$2,MATCH(C13,Equipes!D$3:D$132,0),1)</f>
        <v>D-</v>
      </c>
      <c r="C13" s="27" t="s">
        <v>218</v>
      </c>
      <c r="D13" s="28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0.52</v>
      </c>
      <c r="E13" s="28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0.25</v>
      </c>
      <c r="F13" s="28">
        <f t="shared" si="2"/>
        <v>0.23</v>
      </c>
      <c r="G13" s="27" t="s">
        <v>227</v>
      </c>
      <c r="H13" s="26" t="str">
        <f>OFFSET(Equipes!D$2,MATCH(G13,Equipes!D$3:D$132,0),1)</f>
        <v>E-</v>
      </c>
      <c r="I13" s="29">
        <f t="shared" ref="I13:K13" si="13">1/D13</f>
        <v>1.923076923</v>
      </c>
      <c r="J13" s="29">
        <f t="shared" si="13"/>
        <v>4</v>
      </c>
      <c r="K13" s="29">
        <f t="shared" si="13"/>
        <v>4.347826087</v>
      </c>
      <c r="L13" s="26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-0.5</v>
      </c>
      <c r="M13" s="26">
        <f t="shared" si="4"/>
        <v>0.5</v>
      </c>
      <c r="N13" s="30"/>
      <c r="O13" s="31"/>
    </row>
    <row r="14" ht="15.75" customHeight="1">
      <c r="B14" s="26" t="str">
        <f>OFFSET(Equipes!D$2,MATCH(C14,Equipes!D$3:D$132,0),1)</f>
        <v>D+</v>
      </c>
      <c r="C14" s="27" t="s">
        <v>225</v>
      </c>
      <c r="D14" s="28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0.15</v>
      </c>
      <c r="E14" s="28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0.2</v>
      </c>
      <c r="F14" s="28">
        <f t="shared" si="2"/>
        <v>0.65</v>
      </c>
      <c r="G14" s="27" t="s">
        <v>222</v>
      </c>
      <c r="H14" s="26" t="str">
        <f>OFFSET(Equipes!D$2,MATCH(G14,Equipes!D$3:D$132,0),1)</f>
        <v>B</v>
      </c>
      <c r="I14" s="29">
        <f t="shared" ref="I14:K14" si="14">1/D14</f>
        <v>6.666666667</v>
      </c>
      <c r="J14" s="29">
        <f t="shared" si="14"/>
        <v>5</v>
      </c>
      <c r="K14" s="29">
        <f t="shared" si="14"/>
        <v>1.538461538</v>
      </c>
      <c r="L14" s="26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1.25</v>
      </c>
      <c r="M14" s="26">
        <f t="shared" si="4"/>
        <v>-1.25</v>
      </c>
      <c r="N14" s="30"/>
      <c r="O14" s="31"/>
    </row>
    <row r="15" ht="15.75" customHeight="1">
      <c r="B15" s="26" t="str">
        <f>OFFSET(Equipes!D$2,MATCH(C15,Equipes!D$3:D$132,0),1)</f>
        <v>C</v>
      </c>
      <c r="C15" s="27" t="s">
        <v>249</v>
      </c>
      <c r="D15" s="28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0.48</v>
      </c>
      <c r="E15" s="28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0.26</v>
      </c>
      <c r="F15" s="28">
        <f t="shared" si="2"/>
        <v>0.26</v>
      </c>
      <c r="G15" s="27" t="s">
        <v>260</v>
      </c>
      <c r="H15" s="26" t="str">
        <f>OFFSET(Equipes!D$2,MATCH(G15,Equipes!D$3:D$132,0),1)</f>
        <v>D+</v>
      </c>
      <c r="I15" s="29">
        <f t="shared" ref="I15:K15" si="15">1/D15</f>
        <v>2.083333333</v>
      </c>
      <c r="J15" s="29">
        <f t="shared" si="15"/>
        <v>3.846153846</v>
      </c>
      <c r="K15" s="29">
        <f t="shared" si="15"/>
        <v>3.846153846</v>
      </c>
      <c r="L15" s="26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-0.5</v>
      </c>
      <c r="M15" s="26">
        <f t="shared" si="4"/>
        <v>0.5</v>
      </c>
      <c r="N15" s="30"/>
      <c r="O15" s="31"/>
    </row>
    <row r="16" ht="15.75" customHeight="1">
      <c r="B16" s="26" t="str">
        <f>OFFSET(Equipes!D$2,MATCH(C16,Equipes!D$3:D$132,0),1)</f>
        <v>E+</v>
      </c>
      <c r="C16" s="27" t="s">
        <v>257</v>
      </c>
      <c r="D16" s="28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0.08</v>
      </c>
      <c r="E16" s="28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0.14</v>
      </c>
      <c r="F16" s="28">
        <f t="shared" si="2"/>
        <v>0.78</v>
      </c>
      <c r="G16" s="27" t="s">
        <v>254</v>
      </c>
      <c r="H16" s="26" t="str">
        <f>OFFSET(Equipes!D$2,MATCH(G16,Equipes!D$3:D$132,0),1)</f>
        <v>B</v>
      </c>
      <c r="I16" s="29">
        <f t="shared" ref="I16:K16" si="16">1/D16</f>
        <v>12.5</v>
      </c>
      <c r="J16" s="29">
        <f t="shared" si="16"/>
        <v>7.142857143</v>
      </c>
      <c r="K16" s="29">
        <f t="shared" si="16"/>
        <v>1.282051282</v>
      </c>
      <c r="L16" s="26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2</v>
      </c>
      <c r="M16" s="26">
        <f t="shared" si="4"/>
        <v>-2</v>
      </c>
      <c r="N16" s="30"/>
      <c r="O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6.43"/>
    <col customWidth="1" min="5" max="6" width="6.57"/>
    <col customWidth="1" min="7" max="8" width="14.43"/>
    <col customWidth="1" min="9" max="9" width="9.0"/>
    <col customWidth="1" min="10" max="10" width="8.29"/>
    <col customWidth="1" min="11" max="11" width="9.43"/>
    <col customWidth="1" min="12" max="12" width="10.14"/>
    <col customWidth="1" min="13" max="13" width="10.29"/>
    <col customWidth="1" min="14" max="15" width="14.43"/>
    <col customWidth="1" min="16" max="26" width="8.71"/>
  </cols>
  <sheetData>
    <row r="1" ht="15.75" customHeight="1"/>
    <row r="2" ht="15.75" customHeight="1">
      <c r="B2" s="25" t="s">
        <v>597</v>
      </c>
      <c r="C2" s="25" t="s">
        <v>598</v>
      </c>
      <c r="D2" s="25" t="s">
        <v>599</v>
      </c>
      <c r="E2" s="25" t="s">
        <v>600</v>
      </c>
      <c r="F2" s="25" t="s">
        <v>601</v>
      </c>
      <c r="G2" s="25" t="s">
        <v>602</v>
      </c>
      <c r="H2" s="25" t="s">
        <v>603</v>
      </c>
      <c r="I2" s="25" t="s">
        <v>604</v>
      </c>
      <c r="J2" s="25" t="s">
        <v>605</v>
      </c>
      <c r="K2" s="25" t="s">
        <v>606</v>
      </c>
      <c r="L2" s="25" t="s">
        <v>607</v>
      </c>
      <c r="M2" s="25" t="s">
        <v>608</v>
      </c>
      <c r="N2" s="25" t="s">
        <v>609</v>
      </c>
      <c r="O2" s="25" t="s">
        <v>610</v>
      </c>
    </row>
    <row r="3" ht="15.75" customHeight="1">
      <c r="B3" s="26" t="str">
        <f>OFFSET(Equipes!D$2,MATCH(C3,Equipes!D$3:D$132,0),1)</f>
        <v>C</v>
      </c>
      <c r="C3" s="27" t="s">
        <v>16</v>
      </c>
      <c r="D3" s="28">
        <f>IF(B3="A",VLOOKUP(H3,'Tabela %'!$C$3:$D$17,2,FALSE),IF(B3="A+",VLOOKUP(H3,'Tabela %'!$C$18:$D$32,2,FALSE),IF(B3="A-",VLOOKUP(H3,'Tabela %'!$C$33:$D$47,2,FALSE),IF(B3="B",VLOOKUP(H3,'Tabela %'!$C$48:$D$62,2,FALSE),IF(B3="B+",VLOOKUP(H3,'Tabela %'!$C$63:$D$77,2,FALSE),IF(B3="B-",VLOOKUP(H3,'Tabela %'!$C$78:$D$92,2,FALSE),IF(B3="C",VLOOKUP(H3,'Tabela %'!$C$93:$D$107,2,FALSE),IF(B3="C+",VLOOKUP(H3,'Tabela %'!$C$108:$D$122,2,FALSE),IF(B3="C-",VLOOKUP(H3,'Tabela %'!$C$123:$D$137,2,FALSE),IF(B3="D",VLOOKUP(H3,'Tabela %'!$C$138:$D$152,2,FALSE),IF(B3="D+",VLOOKUP(H3,'Tabela %'!$C$153:$D$167,2,FALSE),IF(B3="D-",VLOOKUP(H3,'Tabela %'!$C$168:$D$182,2,FALSE),IF(B3="E",VLOOKUP(H3,'Tabela %'!$C$183:$D$197,2,FALSE),IF(B3="E+",VLOOKUP(H3,'Tabela %'!$C$198:$D$212,2,FALSE),IF(B3="E-",VLOOKUP(H3,'Tabela %'!$C$213:$D$227,2,FALSE),0)))))))))))))))</f>
        <v>0.56</v>
      </c>
      <c r="E3" s="28">
        <f>IF(B3="A",VLOOKUP(H3,'Tabela %'!$C$3:$E$17,3,FALSE),IF(B3="A+",VLOOKUP(H3,'Tabela %'!$C$18:$E$32,3,FALSE),IF(B3="A-",VLOOKUP(H3,'Tabela %'!$C$33:$E$47,3,FALSE),IF(B3="B",VLOOKUP(H3,'Tabela %'!$C$48:$E$62,3,FALSE),IF(B3="B+",VLOOKUP(H3,'Tabela %'!$C$63:$E$77,3,FALSE),IF(B3="B-",VLOOKUP(H3,'Tabela %'!$C$78:$E$92,3,FALSE),IF(B3="C",VLOOKUP(H3,'Tabela %'!$C$93:$E$107,3,FALSE),IF(B3="C+",VLOOKUP(H3,'Tabela %'!$C$108:$E$122,3,FALSE),IF(B3="C-",VLOOKUP(H3,'Tabela %'!$C$123:$E$137,3,FALSE),IF(B3="D",VLOOKUP(H3,'Tabela %'!$C$138:$E$152,3,FALSE),IF(B3="D+",VLOOKUP(H3,'Tabela %'!$C$153:$E$167,3,FALSE),IF(B3="D-",VLOOKUP(H3,'Tabela %'!$C$168:$E$182,3,FALSE),IF(B3="E",VLOOKUP(H3,'Tabela %'!$C$183:$E$197,3,FALSE),IF(B3="E+",VLOOKUP(H3,'Tabela %'!$C$198:$E$212,3,FALSE),IF(B3="E-",VLOOKUP(H3,'Tabela %'!$C$213:$E$227,3,FALSE),0)))))))))))))))</f>
        <v>0.24</v>
      </c>
      <c r="F3" s="28">
        <f t="shared" ref="F3:F28" si="2">1-D3-E3</f>
        <v>0.2</v>
      </c>
      <c r="G3" s="27" t="s">
        <v>32</v>
      </c>
      <c r="H3" s="26" t="str">
        <f>OFFSET(Equipes!D$2,MATCH(G3,Equipes!D$3:D$132,0),1)</f>
        <v>D-</v>
      </c>
      <c r="I3" s="29">
        <f t="shared" ref="I3:K3" si="1">1/D3</f>
        <v>1.785714286</v>
      </c>
      <c r="J3" s="29">
        <f t="shared" si="1"/>
        <v>4.166666667</v>
      </c>
      <c r="K3" s="29">
        <f t="shared" si="1"/>
        <v>5</v>
      </c>
      <c r="L3" s="26">
        <f>IF(B3="A",VLOOKUP(H3,'Tabela %'!$C$3:$G$17,5,FALSE),IF(B3="A+",VLOOKUP(H3,'Tabela %'!$C$18:$G$32,5,FALSE),IF(B3="A-",VLOOKUP(H3,'Tabela %'!$C$33:$G$47,5,FALSE),IF(B3="B",VLOOKUP(H3,'Tabela %'!$C$48:$G$62,5,FALSE),IF(B3="B+",VLOOKUP(H3,'Tabela %'!$C$63:$G$77,5,FALSE),IF(B3="B-",VLOOKUP(H3,'Tabela %'!$C$78:$G$92,5,FALSE),IF(B3="C",VLOOKUP(H3,'Tabela %'!$C$93:$G$107,5,FALSE),IF(B3="C+",VLOOKUP(H3,'Tabela %'!$C$108:$G$122,5,FALSE),IF(B3="C-",VLOOKUP(H3,'Tabela %'!$C$123:$G$137,5,FALSE),IF(B3="D",VLOOKUP(H3,'Tabela %'!$C$138:$G$152,5,FALSE),IF(B3="D+",VLOOKUP(H3,'Tabela %'!$C$153:$G$167,5,FALSE),IF(B3="D-",VLOOKUP(H3,'Tabela %'!$C$168:$G$182,5,FALSE),IF(B3="E",VLOOKUP(H3,'Tabela %'!$C$183:$G$197,5,FALSE),IF(B3="E+",VLOOKUP(H3,'Tabela %'!$C$198:$G$212,5,FALSE),IF(B3="E-",VLOOKUP(H3,'Tabela %'!$C$213:$G$227,5,FALSE),0)))))))))))))))</f>
        <v>-0.75</v>
      </c>
      <c r="M3" s="26">
        <f t="shared" ref="M3:M28" si="4">-L3</f>
        <v>0.75</v>
      </c>
      <c r="N3" s="30"/>
      <c r="O3" s="31"/>
    </row>
    <row r="4" ht="15.75" customHeight="1">
      <c r="B4" s="26" t="str">
        <f>OFFSET(Equipes!D$2,MATCH(C4,Equipes!D$3:D$132,0),1)</f>
        <v>C-</v>
      </c>
      <c r="C4" s="27" t="s">
        <v>28</v>
      </c>
      <c r="D4" s="28">
        <f>IF(B4="A",VLOOKUP(H4,'Tabela %'!$C$3:$D$17,2,FALSE),IF(B4="A+",VLOOKUP(H4,'Tabela %'!$C$18:$D$32,2,FALSE),IF(B4="A-",VLOOKUP(H4,'Tabela %'!$C$33:$D$47,2,FALSE),IF(B4="B",VLOOKUP(H4,'Tabela %'!$C$48:$D$62,2,FALSE),IF(B4="B+",VLOOKUP(H4,'Tabela %'!$C$63:$D$77,2,FALSE),IF(B4="B-",VLOOKUP(H4,'Tabela %'!$C$78:$D$92,2,FALSE),IF(B4="C",VLOOKUP(H4,'Tabela %'!$C$93:$D$107,2,FALSE),IF(B4="C+",VLOOKUP(H4,'Tabela %'!$C$108:$D$122,2,FALSE),IF(B4="C-",VLOOKUP(H4,'Tabela %'!$C$123:$D$137,2,FALSE),IF(B4="D",VLOOKUP(H4,'Tabela %'!$C$138:$D$152,2,FALSE),IF(B4="D+",VLOOKUP(H4,'Tabela %'!$C$153:$D$167,2,FALSE),IF(B4="D-",VLOOKUP(H4,'Tabela %'!$C$168:$D$182,2,FALSE),IF(B4="E",VLOOKUP(H4,'Tabela %'!$C$183:$D$197,2,FALSE),IF(B4="E+",VLOOKUP(H4,'Tabela %'!$C$198:$D$212,2,FALSE),IF(B4="E-",VLOOKUP(H4,'Tabela %'!$C$213:$D$227,2,FALSE),0)))))))))))))))</f>
        <v>0.31</v>
      </c>
      <c r="E4" s="28">
        <f>IF(B4="A",VLOOKUP(H4,'Tabela %'!$C$3:$E$17,3,FALSE),IF(B4="A+",VLOOKUP(H4,'Tabela %'!$C$18:$E$32,3,FALSE),IF(B4="A-",VLOOKUP(H4,'Tabela %'!$C$33:$E$47,3,FALSE),IF(B4="B",VLOOKUP(H4,'Tabela %'!$C$48:$E$62,3,FALSE),IF(B4="B+",VLOOKUP(H4,'Tabela %'!$C$63:$E$77,3,FALSE),IF(B4="B-",VLOOKUP(H4,'Tabela %'!$C$78:$E$92,3,FALSE),IF(B4="C",VLOOKUP(H4,'Tabela %'!$C$93:$E$107,3,FALSE),IF(B4="C+",VLOOKUP(H4,'Tabela %'!$C$108:$E$122,3,FALSE),IF(B4="C-",VLOOKUP(H4,'Tabela %'!$C$123:$E$137,3,FALSE),IF(B4="D",VLOOKUP(H4,'Tabela %'!$C$138:$E$152,3,FALSE),IF(B4="D+",VLOOKUP(H4,'Tabela %'!$C$153:$E$167,3,FALSE),IF(B4="D-",VLOOKUP(H4,'Tabela %'!$C$168:$E$182,3,FALSE),IF(B4="E",VLOOKUP(H4,'Tabela %'!$C$183:$E$197,3,FALSE),IF(B4="E+",VLOOKUP(H4,'Tabela %'!$C$198:$E$212,3,FALSE),IF(B4="E-",VLOOKUP(H4,'Tabela %'!$C$213:$E$227,3,FALSE),0)))))))))))))))</f>
        <v>0.29</v>
      </c>
      <c r="F4" s="28">
        <f t="shared" si="2"/>
        <v>0.4</v>
      </c>
      <c r="G4" s="27" t="s">
        <v>25</v>
      </c>
      <c r="H4" s="26" t="str">
        <f>OFFSET(Equipes!D$2,MATCH(G4,Equipes!D$3:D$132,0),1)</f>
        <v>C</v>
      </c>
      <c r="I4" s="29">
        <f t="shared" ref="I4:K4" si="3">1/D4</f>
        <v>3.225806452</v>
      </c>
      <c r="J4" s="29">
        <f t="shared" si="3"/>
        <v>3.448275862</v>
      </c>
      <c r="K4" s="29">
        <f t="shared" si="3"/>
        <v>2.5</v>
      </c>
      <c r="L4" s="26">
        <f>IF(B4="A",VLOOKUP(H4,'Tabela %'!$C$3:$G$17,5,FALSE),IF(B4="A+",VLOOKUP(H4,'Tabela %'!$C$18:$G$32,5,FALSE),IF(B4="A-",VLOOKUP(H4,'Tabela %'!$C$33:$G$47,5,FALSE),IF(B4="B",VLOOKUP(H4,'Tabela %'!$C$48:$G$62,5,FALSE),IF(B4="B+",VLOOKUP(H4,'Tabela %'!$C$63:$G$77,5,FALSE),IF(B4="B-",VLOOKUP(H4,'Tabela %'!$C$78:$G$92,5,FALSE),IF(B4="C",VLOOKUP(H4,'Tabela %'!$C$93:$G$107,5,FALSE),IF(B4="C+",VLOOKUP(H4,'Tabela %'!$C$108:$G$122,5,FALSE),IF(B4="C-",VLOOKUP(H4,'Tabela %'!$C$123:$G$137,5,FALSE),IF(B4="D",VLOOKUP(H4,'Tabela %'!$C$138:$G$152,5,FALSE),IF(B4="D+",VLOOKUP(H4,'Tabela %'!$C$153:$G$167,5,FALSE),IF(B4="D-",VLOOKUP(H4,'Tabela %'!$C$168:$G$182,5,FALSE),IF(B4="E",VLOOKUP(H4,'Tabela %'!$C$183:$G$197,5,FALSE),IF(B4="E+",VLOOKUP(H4,'Tabela %'!$C$198:$G$212,5,FALSE),IF(B4="E-",VLOOKUP(H4,'Tabela %'!$C$213:$G$227,5,FALSE),0)))))))))))))))</f>
        <v>0.25</v>
      </c>
      <c r="M4" s="26">
        <f t="shared" si="4"/>
        <v>-0.25</v>
      </c>
      <c r="N4" s="30"/>
      <c r="O4" s="31"/>
    </row>
    <row r="5" ht="15.75" customHeight="1">
      <c r="B5" s="26" t="str">
        <f>OFFSET(Equipes!D$2,MATCH(C5,Equipes!D$3:D$132,0),1)</f>
        <v>D</v>
      </c>
      <c r="C5" s="27" t="s">
        <v>42</v>
      </c>
      <c r="D5" s="28">
        <f>IF(B5="A",VLOOKUP(H5,'Tabela %'!$C$3:$D$17,2,FALSE),IF(B5="A+",VLOOKUP(H5,'Tabela %'!$C$18:$D$32,2,FALSE),IF(B5="A-",VLOOKUP(H5,'Tabela %'!$C$33:$D$47,2,FALSE),IF(B5="B",VLOOKUP(H5,'Tabela %'!$C$48:$D$62,2,FALSE),IF(B5="B+",VLOOKUP(H5,'Tabela %'!$C$63:$D$77,2,FALSE),IF(B5="B-",VLOOKUP(H5,'Tabela %'!$C$78:$D$92,2,FALSE),IF(B5="C",VLOOKUP(H5,'Tabela %'!$C$93:$D$107,2,FALSE),IF(B5="C+",VLOOKUP(H5,'Tabela %'!$C$108:$D$122,2,FALSE),IF(B5="C-",VLOOKUP(H5,'Tabela %'!$C$123:$D$137,2,FALSE),IF(B5="D",VLOOKUP(H5,'Tabela %'!$C$138:$D$152,2,FALSE),IF(B5="D+",VLOOKUP(H5,'Tabela %'!$C$153:$D$167,2,FALSE),IF(B5="D-",VLOOKUP(H5,'Tabela %'!$C$168:$D$182,2,FALSE),IF(B5="E",VLOOKUP(H5,'Tabela %'!$C$183:$D$197,2,FALSE),IF(B5="E+",VLOOKUP(H5,'Tabela %'!$C$198:$D$212,2,FALSE),IF(B5="E-",VLOOKUP(H5,'Tabela %'!$C$213:$D$227,2,FALSE),0)))))))))))))))</f>
        <v>0.52</v>
      </c>
      <c r="E5" s="28">
        <f>IF(B5="A",VLOOKUP(H5,'Tabela %'!$C$3:$E$17,3,FALSE),IF(B5="A+",VLOOKUP(H5,'Tabela %'!$C$18:$E$32,3,FALSE),IF(B5="A-",VLOOKUP(H5,'Tabela %'!$C$33:$E$47,3,FALSE),IF(B5="B",VLOOKUP(H5,'Tabela %'!$C$48:$E$62,3,FALSE),IF(B5="B+",VLOOKUP(H5,'Tabela %'!$C$63:$E$77,3,FALSE),IF(B5="B-",VLOOKUP(H5,'Tabela %'!$C$78:$E$92,3,FALSE),IF(B5="C",VLOOKUP(H5,'Tabela %'!$C$93:$E$107,3,FALSE),IF(B5="C+",VLOOKUP(H5,'Tabela %'!$C$108:$E$122,3,FALSE),IF(B5="C-",VLOOKUP(H5,'Tabela %'!$C$123:$E$137,3,FALSE),IF(B5="D",VLOOKUP(H5,'Tabela %'!$C$138:$E$152,3,FALSE),IF(B5="D+",VLOOKUP(H5,'Tabela %'!$C$153:$E$167,3,FALSE),IF(B5="D-",VLOOKUP(H5,'Tabela %'!$C$168:$E$182,3,FALSE),IF(B5="E",VLOOKUP(H5,'Tabela %'!$C$183:$E$197,3,FALSE),IF(B5="E+",VLOOKUP(H5,'Tabela %'!$C$198:$E$212,3,FALSE),IF(B5="E-",VLOOKUP(H5,'Tabela %'!$C$213:$E$227,3,FALSE),0)))))))))))))))</f>
        <v>0.25</v>
      </c>
      <c r="F5" s="28">
        <f t="shared" si="2"/>
        <v>0.23</v>
      </c>
      <c r="G5" s="27" t="s">
        <v>54</v>
      </c>
      <c r="H5" s="26" t="str">
        <f>OFFSET(Equipes!D$2,MATCH(G5,Equipes!D$3:D$132,0),1)</f>
        <v>E</v>
      </c>
      <c r="I5" s="29">
        <f t="shared" ref="I5:K5" si="5">1/D5</f>
        <v>1.923076923</v>
      </c>
      <c r="J5" s="29">
        <f t="shared" si="5"/>
        <v>4</v>
      </c>
      <c r="K5" s="29">
        <f t="shared" si="5"/>
        <v>4.347826087</v>
      </c>
      <c r="L5" s="26">
        <f>IF(B5="A",VLOOKUP(H5,'Tabela %'!$C$3:$G$17,5,FALSE),IF(B5="A+",VLOOKUP(H5,'Tabela %'!$C$18:$G$32,5,FALSE),IF(B5="A-",VLOOKUP(H5,'Tabela %'!$C$33:$G$47,5,FALSE),IF(B5="B",VLOOKUP(H5,'Tabela %'!$C$48:$G$62,5,FALSE),IF(B5="B+",VLOOKUP(H5,'Tabela %'!$C$63:$G$77,5,FALSE),IF(B5="B-",VLOOKUP(H5,'Tabela %'!$C$78:$G$92,5,FALSE),IF(B5="C",VLOOKUP(H5,'Tabela %'!$C$93:$G$107,5,FALSE),IF(B5="C+",VLOOKUP(H5,'Tabela %'!$C$108:$G$122,5,FALSE),IF(B5="C-",VLOOKUP(H5,'Tabela %'!$C$123:$G$137,5,FALSE),IF(B5="D",VLOOKUP(H5,'Tabela %'!$C$138:$G$152,5,FALSE),IF(B5="D+",VLOOKUP(H5,'Tabela %'!$C$153:$G$167,5,FALSE),IF(B5="D-",VLOOKUP(H5,'Tabela %'!$C$168:$G$182,5,FALSE),IF(B5="E",VLOOKUP(H5,'Tabela %'!$C$183:$G$197,5,FALSE),IF(B5="E+",VLOOKUP(H5,'Tabela %'!$C$198:$G$212,5,FALSE),IF(B5="E-",VLOOKUP(H5,'Tabela %'!$C$213:$G$227,5,FALSE),0)))))))))))))))</f>
        <v>-0.5</v>
      </c>
      <c r="M5" s="26">
        <f t="shared" si="4"/>
        <v>0.5</v>
      </c>
      <c r="N5" s="30"/>
      <c r="O5" s="31"/>
    </row>
    <row r="6" ht="15.75" customHeight="1">
      <c r="B6" s="26" t="str">
        <f>OFFSET(Equipes!D$2,MATCH(C6,Equipes!D$3:D$132,0),1)</f>
        <v>B-</v>
      </c>
      <c r="C6" s="27" t="s">
        <v>49</v>
      </c>
      <c r="D6" s="28">
        <f>IF(B6="A",VLOOKUP(H6,'Tabela %'!$C$3:$D$17,2,FALSE),IF(B6="A+",VLOOKUP(H6,'Tabela %'!$C$18:$D$32,2,FALSE),IF(B6="A-",VLOOKUP(H6,'Tabela %'!$C$33:$D$47,2,FALSE),IF(B6="B",VLOOKUP(H6,'Tabela %'!$C$48:$D$62,2,FALSE),IF(B6="B+",VLOOKUP(H6,'Tabela %'!$C$63:$D$77,2,FALSE),IF(B6="B-",VLOOKUP(H6,'Tabela %'!$C$78:$D$92,2,FALSE),IF(B6="C",VLOOKUP(H6,'Tabela %'!$C$93:$D$107,2,FALSE),IF(B6="C+",VLOOKUP(H6,'Tabela %'!$C$108:$D$122,2,FALSE),IF(B6="C-",VLOOKUP(H6,'Tabela %'!$C$123:$D$137,2,FALSE),IF(B6="D",VLOOKUP(H6,'Tabela %'!$C$138:$D$152,2,FALSE),IF(B6="D+",VLOOKUP(H6,'Tabela %'!$C$153:$D$167,2,FALSE),IF(B6="D-",VLOOKUP(H6,'Tabela %'!$C$168:$D$182,2,FALSE),IF(B6="E",VLOOKUP(H6,'Tabela %'!$C$183:$D$197,2,FALSE),IF(B6="E+",VLOOKUP(H6,'Tabela %'!$C$198:$D$212,2,FALSE),IF(B6="E-",VLOOKUP(H6,'Tabela %'!$C$213:$D$227,2,FALSE),0)))))))))))))))</f>
        <v>0.48</v>
      </c>
      <c r="E6" s="28">
        <f>IF(B6="A",VLOOKUP(H6,'Tabela %'!$C$3:$E$17,3,FALSE),IF(B6="A+",VLOOKUP(H6,'Tabela %'!$C$18:$E$32,3,FALSE),IF(B6="A-",VLOOKUP(H6,'Tabela %'!$C$33:$E$47,3,FALSE),IF(B6="B",VLOOKUP(H6,'Tabela %'!$C$48:$E$62,3,FALSE),IF(B6="B+",VLOOKUP(H6,'Tabela %'!$C$63:$E$77,3,FALSE),IF(B6="B-",VLOOKUP(H6,'Tabela %'!$C$78:$E$92,3,FALSE),IF(B6="C",VLOOKUP(H6,'Tabela %'!$C$93:$E$107,3,FALSE),IF(B6="C+",VLOOKUP(H6,'Tabela %'!$C$108:$E$122,3,FALSE),IF(B6="C-",VLOOKUP(H6,'Tabela %'!$C$123:$E$137,3,FALSE),IF(B6="D",VLOOKUP(H6,'Tabela %'!$C$138:$E$152,3,FALSE),IF(B6="D+",VLOOKUP(H6,'Tabela %'!$C$153:$E$167,3,FALSE),IF(B6="D-",VLOOKUP(H6,'Tabela %'!$C$168:$E$182,3,FALSE),IF(B6="E",VLOOKUP(H6,'Tabela %'!$C$183:$E$197,3,FALSE),IF(B6="E+",VLOOKUP(H6,'Tabela %'!$C$198:$E$212,3,FALSE),IF(B6="E-",VLOOKUP(H6,'Tabela %'!$C$213:$E$227,3,FALSE),0)))))))))))))))</f>
        <v>0.26</v>
      </c>
      <c r="F6" s="28">
        <f t="shared" si="2"/>
        <v>0.26</v>
      </c>
      <c r="G6" s="27" t="s">
        <v>45</v>
      </c>
      <c r="H6" s="26" t="str">
        <f>OFFSET(Equipes!D$2,MATCH(G6,Equipes!D$3:D$132,0),1)</f>
        <v>C</v>
      </c>
      <c r="I6" s="29">
        <f t="shared" ref="I6:K6" si="6">1/D6</f>
        <v>2.083333333</v>
      </c>
      <c r="J6" s="29">
        <f t="shared" si="6"/>
        <v>3.846153846</v>
      </c>
      <c r="K6" s="29">
        <f t="shared" si="6"/>
        <v>3.846153846</v>
      </c>
      <c r="L6" s="26">
        <f>IF(B6="A",VLOOKUP(H6,'Tabela %'!$C$3:$G$17,5,FALSE),IF(B6="A+",VLOOKUP(H6,'Tabela %'!$C$18:$G$32,5,FALSE),IF(B6="A-",VLOOKUP(H6,'Tabela %'!$C$33:$G$47,5,FALSE),IF(B6="B",VLOOKUP(H6,'Tabela %'!$C$48:$G$62,5,FALSE),IF(B6="B+",VLOOKUP(H6,'Tabela %'!$C$63:$G$77,5,FALSE),IF(B6="B-",VLOOKUP(H6,'Tabela %'!$C$78:$G$92,5,FALSE),IF(B6="C",VLOOKUP(H6,'Tabela %'!$C$93:$G$107,5,FALSE),IF(B6="C+",VLOOKUP(H6,'Tabela %'!$C$108:$G$122,5,FALSE),IF(B6="C-",VLOOKUP(H6,'Tabela %'!$C$123:$G$137,5,FALSE),IF(B6="D",VLOOKUP(H6,'Tabela %'!$C$138:$G$152,5,FALSE),IF(B6="D+",VLOOKUP(H6,'Tabela %'!$C$153:$G$167,5,FALSE),IF(B6="D-",VLOOKUP(H6,'Tabela %'!$C$168:$G$182,5,FALSE),IF(B6="E",VLOOKUP(H6,'Tabela %'!$C$183:$G$197,5,FALSE),IF(B6="E+",VLOOKUP(H6,'Tabela %'!$C$198:$G$212,5,FALSE),IF(B6="E-",VLOOKUP(H6,'Tabela %'!$C$213:$G$227,5,FALSE),0)))))))))))))))</f>
        <v>-0.5</v>
      </c>
      <c r="M6" s="26">
        <f t="shared" si="4"/>
        <v>0.5</v>
      </c>
      <c r="N6" s="30"/>
      <c r="O6" s="31"/>
    </row>
    <row r="7" ht="15.75" customHeight="1">
      <c r="B7" s="26" t="str">
        <f>OFFSET(Equipes!D$2,MATCH(C7,Equipes!D$3:D$132,0),1)</f>
        <v>D</v>
      </c>
      <c r="C7" s="27" t="s">
        <v>88</v>
      </c>
      <c r="D7" s="28">
        <f>IF(B7="A",VLOOKUP(H7,'Tabela %'!$C$3:$D$17,2,FALSE),IF(B7="A+",VLOOKUP(H7,'Tabela %'!$C$18:$D$32,2,FALSE),IF(B7="A-",VLOOKUP(H7,'Tabela %'!$C$33:$D$47,2,FALSE),IF(B7="B",VLOOKUP(H7,'Tabela %'!$C$48:$D$62,2,FALSE),IF(B7="B+",VLOOKUP(H7,'Tabela %'!$C$63:$D$77,2,FALSE),IF(B7="B-",VLOOKUP(H7,'Tabela %'!$C$78:$D$92,2,FALSE),IF(B7="C",VLOOKUP(H7,'Tabela %'!$C$93:$D$107,2,FALSE),IF(B7="C+",VLOOKUP(H7,'Tabela %'!$C$108:$D$122,2,FALSE),IF(B7="C-",VLOOKUP(H7,'Tabela %'!$C$123:$D$137,2,FALSE),IF(B7="D",VLOOKUP(H7,'Tabela %'!$C$138:$D$152,2,FALSE),IF(B7="D+",VLOOKUP(H7,'Tabela %'!$C$153:$D$167,2,FALSE),IF(B7="D-",VLOOKUP(H7,'Tabela %'!$C$168:$D$182,2,FALSE),IF(B7="E",VLOOKUP(H7,'Tabela %'!$C$183:$D$197,2,FALSE),IF(B7="E+",VLOOKUP(H7,'Tabela %'!$C$198:$D$212,2,FALSE),IF(B7="E-",VLOOKUP(H7,'Tabela %'!$C$213:$D$227,2,FALSE),0)))))))))))))))</f>
        <v>0.52</v>
      </c>
      <c r="E7" s="28">
        <f>IF(B7="A",VLOOKUP(H7,'Tabela %'!$C$3:$E$17,3,FALSE),IF(B7="A+",VLOOKUP(H7,'Tabela %'!$C$18:$E$32,3,FALSE),IF(B7="A-",VLOOKUP(H7,'Tabela %'!$C$33:$E$47,3,FALSE),IF(B7="B",VLOOKUP(H7,'Tabela %'!$C$48:$E$62,3,FALSE),IF(B7="B+",VLOOKUP(H7,'Tabela %'!$C$63:$E$77,3,FALSE),IF(B7="B-",VLOOKUP(H7,'Tabela %'!$C$78:$E$92,3,FALSE),IF(B7="C",VLOOKUP(H7,'Tabela %'!$C$93:$E$107,3,FALSE),IF(B7="C+",VLOOKUP(H7,'Tabela %'!$C$108:$E$122,3,FALSE),IF(B7="C-",VLOOKUP(H7,'Tabela %'!$C$123:$E$137,3,FALSE),IF(B7="D",VLOOKUP(H7,'Tabela %'!$C$138:$E$152,3,FALSE),IF(B7="D+",VLOOKUP(H7,'Tabela %'!$C$153:$E$167,3,FALSE),IF(B7="D-",VLOOKUP(H7,'Tabela %'!$C$168:$E$182,3,FALSE),IF(B7="E",VLOOKUP(H7,'Tabela %'!$C$183:$E$197,3,FALSE),IF(B7="E+",VLOOKUP(H7,'Tabela %'!$C$198:$E$212,3,FALSE),IF(B7="E-",VLOOKUP(H7,'Tabela %'!$C$213:$E$227,3,FALSE),0)))))))))))))))</f>
        <v>0.25</v>
      </c>
      <c r="F7" s="28">
        <f t="shared" si="2"/>
        <v>0.23</v>
      </c>
      <c r="G7" s="27" t="s">
        <v>103</v>
      </c>
      <c r="H7" s="26" t="str">
        <f>OFFSET(Equipes!D$2,MATCH(G7,Equipes!D$3:D$132,0),1)</f>
        <v>E</v>
      </c>
      <c r="I7" s="29">
        <f t="shared" ref="I7:K7" si="7">1/D7</f>
        <v>1.923076923</v>
      </c>
      <c r="J7" s="29">
        <f t="shared" si="7"/>
        <v>4</v>
      </c>
      <c r="K7" s="29">
        <f t="shared" si="7"/>
        <v>4.347826087</v>
      </c>
      <c r="L7" s="26">
        <f>IF(B7="A",VLOOKUP(H7,'Tabela %'!$C$3:$G$17,5,FALSE),IF(B7="A+",VLOOKUP(H7,'Tabela %'!$C$18:$G$32,5,FALSE),IF(B7="A-",VLOOKUP(H7,'Tabela %'!$C$33:$G$47,5,FALSE),IF(B7="B",VLOOKUP(H7,'Tabela %'!$C$48:$G$62,5,FALSE),IF(B7="B+",VLOOKUP(H7,'Tabela %'!$C$63:$G$77,5,FALSE),IF(B7="B-",VLOOKUP(H7,'Tabela %'!$C$78:$G$92,5,FALSE),IF(B7="C",VLOOKUP(H7,'Tabela %'!$C$93:$G$107,5,FALSE),IF(B7="C+",VLOOKUP(H7,'Tabela %'!$C$108:$G$122,5,FALSE),IF(B7="C-",VLOOKUP(H7,'Tabela %'!$C$123:$G$137,5,FALSE),IF(B7="D",VLOOKUP(H7,'Tabela %'!$C$138:$G$152,5,FALSE),IF(B7="D+",VLOOKUP(H7,'Tabela %'!$C$153:$G$167,5,FALSE),IF(B7="D-",VLOOKUP(H7,'Tabela %'!$C$168:$G$182,5,FALSE),IF(B7="E",VLOOKUP(H7,'Tabela %'!$C$183:$G$197,5,FALSE),IF(B7="E+",VLOOKUP(H7,'Tabela %'!$C$198:$G$212,5,FALSE),IF(B7="E-",VLOOKUP(H7,'Tabela %'!$C$213:$G$227,5,FALSE),0)))))))))))))))</f>
        <v>-0.5</v>
      </c>
      <c r="M7" s="26">
        <f t="shared" si="4"/>
        <v>0.5</v>
      </c>
      <c r="N7" s="30"/>
      <c r="O7" s="31"/>
    </row>
    <row r="8" ht="15.75" customHeight="1">
      <c r="B8" s="26" t="str">
        <f>OFFSET(Equipes!D$2,MATCH(C8,Equipes!D$3:D$132,0),1)</f>
        <v>B-</v>
      </c>
      <c r="C8" s="32" t="s">
        <v>98</v>
      </c>
      <c r="D8" s="28">
        <f>IF(B8="A",VLOOKUP(H8,'Tabela %'!$C$3:$D$17,2,FALSE),IF(B8="A+",VLOOKUP(H8,'Tabela %'!$C$18:$D$32,2,FALSE),IF(B8="A-",VLOOKUP(H8,'Tabela %'!$C$33:$D$47,2,FALSE),IF(B8="B",VLOOKUP(H8,'Tabela %'!$C$48:$D$62,2,FALSE),IF(B8="B+",VLOOKUP(H8,'Tabela %'!$C$63:$D$77,2,FALSE),IF(B8="B-",VLOOKUP(H8,'Tabela %'!$C$78:$D$92,2,FALSE),IF(B8="C",VLOOKUP(H8,'Tabela %'!$C$93:$D$107,2,FALSE),IF(B8="C+",VLOOKUP(H8,'Tabela %'!$C$108:$D$122,2,FALSE),IF(B8="C-",VLOOKUP(H8,'Tabela %'!$C$123:$D$137,2,FALSE),IF(B8="D",VLOOKUP(H8,'Tabela %'!$C$138:$D$152,2,FALSE),IF(B8="D+",VLOOKUP(H8,'Tabela %'!$C$153:$D$167,2,FALSE),IF(B8="D-",VLOOKUP(H8,'Tabela %'!$C$168:$D$182,2,FALSE),IF(B8="E",VLOOKUP(H8,'Tabela %'!$C$183:$D$197,2,FALSE),IF(B8="E+",VLOOKUP(H8,'Tabela %'!$C$198:$D$212,2,FALSE),IF(B8="E-",VLOOKUP(H8,'Tabela %'!$C$213:$D$227,2,FALSE),0)))))))))))))))</f>
        <v>0.48</v>
      </c>
      <c r="E8" s="28">
        <f>IF(B8="A",VLOOKUP(H8,'Tabela %'!$C$3:$E$17,3,FALSE),IF(B8="A+",VLOOKUP(H8,'Tabela %'!$C$18:$E$32,3,FALSE),IF(B8="A-",VLOOKUP(H8,'Tabela %'!$C$33:$E$47,3,FALSE),IF(B8="B",VLOOKUP(H8,'Tabela %'!$C$48:$E$62,3,FALSE),IF(B8="B+",VLOOKUP(H8,'Tabela %'!$C$63:$E$77,3,FALSE),IF(B8="B-",VLOOKUP(H8,'Tabela %'!$C$78:$E$92,3,FALSE),IF(B8="C",VLOOKUP(H8,'Tabela %'!$C$93:$E$107,3,FALSE),IF(B8="C+",VLOOKUP(H8,'Tabela %'!$C$108:$E$122,3,FALSE),IF(B8="C-",VLOOKUP(H8,'Tabela %'!$C$123:$E$137,3,FALSE),IF(B8="D",VLOOKUP(H8,'Tabela %'!$C$138:$E$152,3,FALSE),IF(B8="D+",VLOOKUP(H8,'Tabela %'!$C$153:$E$167,3,FALSE),IF(B8="D-",VLOOKUP(H8,'Tabela %'!$C$168:$E$182,3,FALSE),IF(B8="E",VLOOKUP(H8,'Tabela %'!$C$183:$E$197,3,FALSE),IF(B8="E+",VLOOKUP(H8,'Tabela %'!$C$198:$E$212,3,FALSE),IF(B8="E-",VLOOKUP(H8,'Tabela %'!$C$213:$E$227,3,FALSE),0)))))))))))))))</f>
        <v>0.26</v>
      </c>
      <c r="F8" s="28">
        <f t="shared" si="2"/>
        <v>0.26</v>
      </c>
      <c r="G8" s="27" t="s">
        <v>94</v>
      </c>
      <c r="H8" s="26" t="str">
        <f>OFFSET(Equipes!D$2,MATCH(G8,Equipes!D$3:D$132,0),1)</f>
        <v>C</v>
      </c>
      <c r="I8" s="29">
        <f t="shared" ref="I8:K8" si="8">1/D8</f>
        <v>2.083333333</v>
      </c>
      <c r="J8" s="29">
        <f t="shared" si="8"/>
        <v>3.846153846</v>
      </c>
      <c r="K8" s="29">
        <f t="shared" si="8"/>
        <v>3.846153846</v>
      </c>
      <c r="L8" s="26">
        <f>IF(B8="A",VLOOKUP(H8,'Tabela %'!$C$3:$G$17,5,FALSE),IF(B8="A+",VLOOKUP(H8,'Tabela %'!$C$18:$G$32,5,FALSE),IF(B8="A-",VLOOKUP(H8,'Tabela %'!$C$33:$G$47,5,FALSE),IF(B8="B",VLOOKUP(H8,'Tabela %'!$C$48:$G$62,5,FALSE),IF(B8="B+",VLOOKUP(H8,'Tabela %'!$C$63:$G$77,5,FALSE),IF(B8="B-",VLOOKUP(H8,'Tabela %'!$C$78:$G$92,5,FALSE),IF(B8="C",VLOOKUP(H8,'Tabela %'!$C$93:$G$107,5,FALSE),IF(B8="C+",VLOOKUP(H8,'Tabela %'!$C$108:$G$122,5,FALSE),IF(B8="C-",VLOOKUP(H8,'Tabela %'!$C$123:$G$137,5,FALSE),IF(B8="D",VLOOKUP(H8,'Tabela %'!$C$138:$G$152,5,FALSE),IF(B8="D+",VLOOKUP(H8,'Tabela %'!$C$153:$G$167,5,FALSE),IF(B8="D-",VLOOKUP(H8,'Tabela %'!$C$168:$G$182,5,FALSE),IF(B8="E",VLOOKUP(H8,'Tabela %'!$C$183:$G$197,5,FALSE),IF(B8="E+",VLOOKUP(H8,'Tabela %'!$C$198:$G$212,5,FALSE),IF(B8="E-",VLOOKUP(H8,'Tabela %'!$C$213:$G$227,5,FALSE),0)))))))))))))))</f>
        <v>-0.5</v>
      </c>
      <c r="M8" s="26">
        <f t="shared" si="4"/>
        <v>0.5</v>
      </c>
      <c r="N8" s="30"/>
      <c r="O8" s="31"/>
    </row>
    <row r="9" ht="15.75" customHeight="1">
      <c r="B9" s="26" t="str">
        <f>OFFSET(Equipes!D$2,MATCH(C9,Equipes!D$3:D$132,0),1)</f>
        <v>D-</v>
      </c>
      <c r="C9" s="33" t="s">
        <v>107</v>
      </c>
      <c r="D9" s="28">
        <f>IF(B9="A",VLOOKUP(H9,'Tabela %'!$C$3:$D$17,2,FALSE),IF(B9="A+",VLOOKUP(H9,'Tabela %'!$C$18:$D$32,2,FALSE),IF(B9="A-",VLOOKUP(H9,'Tabela %'!$C$33:$D$47,2,FALSE),IF(B9="B",VLOOKUP(H9,'Tabela %'!$C$48:$D$62,2,FALSE),IF(B9="B+",VLOOKUP(H9,'Tabela %'!$C$63:$D$77,2,FALSE),IF(B9="B-",VLOOKUP(H9,'Tabela %'!$C$78:$D$92,2,FALSE),IF(B9="C",VLOOKUP(H9,'Tabela %'!$C$93:$D$107,2,FALSE),IF(B9="C+",VLOOKUP(H9,'Tabela %'!$C$108:$D$122,2,FALSE),IF(B9="C-",VLOOKUP(H9,'Tabela %'!$C$123:$D$137,2,FALSE),IF(B9="D",VLOOKUP(H9,'Tabela %'!$C$138:$D$152,2,FALSE),IF(B9="D+",VLOOKUP(H9,'Tabela %'!$C$153:$D$167,2,FALSE),IF(B9="D-",VLOOKUP(H9,'Tabela %'!$C$168:$D$182,2,FALSE),IF(B9="E",VLOOKUP(H9,'Tabela %'!$C$183:$D$197,2,FALSE),IF(B9="E+",VLOOKUP(H9,'Tabela %'!$C$198:$D$212,2,FALSE),IF(B9="E-",VLOOKUP(H9,'Tabela %'!$C$213:$D$227,2,FALSE),0)))))))))))))))</f>
        <v>0.31</v>
      </c>
      <c r="E9" s="28">
        <f>IF(B9="A",VLOOKUP(H9,'Tabela %'!$C$3:$E$17,3,FALSE),IF(B9="A+",VLOOKUP(H9,'Tabela %'!$C$18:$E$32,3,FALSE),IF(B9="A-",VLOOKUP(H9,'Tabela %'!$C$33:$E$47,3,FALSE),IF(B9="B",VLOOKUP(H9,'Tabela %'!$C$48:$E$62,3,FALSE),IF(B9="B+",VLOOKUP(H9,'Tabela %'!$C$63:$E$77,3,FALSE),IF(B9="B-",VLOOKUP(H9,'Tabela %'!$C$78:$E$92,3,FALSE),IF(B9="C",VLOOKUP(H9,'Tabela %'!$C$93:$E$107,3,FALSE),IF(B9="C+",VLOOKUP(H9,'Tabela %'!$C$108:$E$122,3,FALSE),IF(B9="C-",VLOOKUP(H9,'Tabela %'!$C$123:$E$137,3,FALSE),IF(B9="D",VLOOKUP(H9,'Tabela %'!$C$138:$E$152,3,FALSE),IF(B9="D+",VLOOKUP(H9,'Tabela %'!$C$153:$E$167,3,FALSE),IF(B9="D-",VLOOKUP(H9,'Tabela %'!$C$168:$E$182,3,FALSE),IF(B9="E",VLOOKUP(H9,'Tabela %'!$C$183:$E$197,3,FALSE),IF(B9="E+",VLOOKUP(H9,'Tabela %'!$C$198:$E$212,3,FALSE),IF(B9="E-",VLOOKUP(H9,'Tabela %'!$C$213:$E$227,3,FALSE),0)))))))))))))))</f>
        <v>0.29</v>
      </c>
      <c r="F9" s="28">
        <f t="shared" si="2"/>
        <v>0.4</v>
      </c>
      <c r="G9" s="27" t="s">
        <v>117</v>
      </c>
      <c r="H9" s="26" t="str">
        <f>OFFSET(Equipes!D$2,MATCH(G9,Equipes!D$3:D$132,0),1)</f>
        <v>D</v>
      </c>
      <c r="I9" s="29">
        <f t="shared" ref="I9:K9" si="9">1/D9</f>
        <v>3.225806452</v>
      </c>
      <c r="J9" s="29">
        <f t="shared" si="9"/>
        <v>3.448275862</v>
      </c>
      <c r="K9" s="29">
        <f t="shared" si="9"/>
        <v>2.5</v>
      </c>
      <c r="L9" s="26">
        <f>IF(B9="A",VLOOKUP(H9,'Tabela %'!$C$3:$G$17,5,FALSE),IF(B9="A+",VLOOKUP(H9,'Tabela %'!$C$18:$G$32,5,FALSE),IF(B9="A-",VLOOKUP(H9,'Tabela %'!$C$33:$G$47,5,FALSE),IF(B9="B",VLOOKUP(H9,'Tabela %'!$C$48:$G$62,5,FALSE),IF(B9="B+",VLOOKUP(H9,'Tabela %'!$C$63:$G$77,5,FALSE),IF(B9="B-",VLOOKUP(H9,'Tabela %'!$C$78:$G$92,5,FALSE),IF(B9="C",VLOOKUP(H9,'Tabela %'!$C$93:$G$107,5,FALSE),IF(B9="C+",VLOOKUP(H9,'Tabela %'!$C$108:$G$122,5,FALSE),IF(B9="C-",VLOOKUP(H9,'Tabela %'!$C$123:$G$137,5,FALSE),IF(B9="D",VLOOKUP(H9,'Tabela %'!$C$138:$G$152,5,FALSE),IF(B9="D+",VLOOKUP(H9,'Tabela %'!$C$153:$G$167,5,FALSE),IF(B9="D-",VLOOKUP(H9,'Tabela %'!$C$168:$G$182,5,FALSE),IF(B9="E",VLOOKUP(H9,'Tabela %'!$C$183:$G$197,5,FALSE),IF(B9="E+",VLOOKUP(H9,'Tabela %'!$C$198:$G$212,5,FALSE),IF(B9="E-",VLOOKUP(H9,'Tabela %'!$C$213:$G$227,5,FALSE),0)))))))))))))))</f>
        <v>0.25</v>
      </c>
      <c r="M9" s="26">
        <f t="shared" si="4"/>
        <v>-0.25</v>
      </c>
      <c r="N9" s="31"/>
      <c r="O9" s="31"/>
    </row>
    <row r="10" ht="15.75" customHeight="1">
      <c r="B10" s="26" t="str">
        <f>OFFSET(Equipes!D$2,MATCH(C10,Equipes!D$3:D$132,0),1)</f>
        <v>E</v>
      </c>
      <c r="C10" s="33" t="s">
        <v>114</v>
      </c>
      <c r="D10" s="28">
        <f>IF(B10="A",VLOOKUP(H10,'Tabela %'!$C$3:$D$17,2,FALSE),IF(B10="A+",VLOOKUP(H10,'Tabela %'!$C$18:$D$32,2,FALSE),IF(B10="A-",VLOOKUP(H10,'Tabela %'!$C$33:$D$47,2,FALSE),IF(B10="B",VLOOKUP(H10,'Tabela %'!$C$48:$D$62,2,FALSE),IF(B10="B+",VLOOKUP(H10,'Tabela %'!$C$63:$D$77,2,FALSE),IF(B10="B-",VLOOKUP(H10,'Tabela %'!$C$78:$D$92,2,FALSE),IF(B10="C",VLOOKUP(H10,'Tabela %'!$C$93:$D$107,2,FALSE),IF(B10="C+",VLOOKUP(H10,'Tabela %'!$C$108:$D$122,2,FALSE),IF(B10="C-",VLOOKUP(H10,'Tabela %'!$C$123:$D$137,2,FALSE),IF(B10="D",VLOOKUP(H10,'Tabela %'!$C$138:$D$152,2,FALSE),IF(B10="D+",VLOOKUP(H10,'Tabela %'!$C$153:$D$167,2,FALSE),IF(B10="D-",VLOOKUP(H10,'Tabela %'!$C$168:$D$182,2,FALSE),IF(B10="E",VLOOKUP(H10,'Tabela %'!$C$183:$D$197,2,FALSE),IF(B10="E+",VLOOKUP(H10,'Tabela %'!$C$198:$D$212,2,FALSE),IF(B10="E-",VLOOKUP(H10,'Tabela %'!$C$213:$D$227,2,FALSE),0)))))))))))))))</f>
        <v>0.04</v>
      </c>
      <c r="E10" s="28">
        <f>IF(B10="A",VLOOKUP(H10,'Tabela %'!$C$3:$E$17,3,FALSE),IF(B10="A+",VLOOKUP(H10,'Tabela %'!$C$18:$E$32,3,FALSE),IF(B10="A-",VLOOKUP(H10,'Tabela %'!$C$33:$E$47,3,FALSE),IF(B10="B",VLOOKUP(H10,'Tabela %'!$C$48:$E$62,3,FALSE),IF(B10="B+",VLOOKUP(H10,'Tabela %'!$C$63:$E$77,3,FALSE),IF(B10="B-",VLOOKUP(H10,'Tabela %'!$C$78:$E$92,3,FALSE),IF(B10="C",VLOOKUP(H10,'Tabela %'!$C$93:$E$107,3,FALSE),IF(B10="C+",VLOOKUP(H10,'Tabela %'!$C$108:$E$122,3,FALSE),IF(B10="C-",VLOOKUP(H10,'Tabela %'!$C$123:$E$137,3,FALSE),IF(B10="D",VLOOKUP(H10,'Tabela %'!$C$138:$E$152,3,FALSE),IF(B10="D+",VLOOKUP(H10,'Tabela %'!$C$153:$E$167,3,FALSE),IF(B10="D-",VLOOKUP(H10,'Tabela %'!$C$168:$E$182,3,FALSE),IF(B10="E",VLOOKUP(H10,'Tabela %'!$C$183:$E$197,3,FALSE),IF(B10="E+",VLOOKUP(H10,'Tabela %'!$C$198:$E$212,3,FALSE),IF(B10="E-",VLOOKUP(H10,'Tabela %'!$C$213:$E$227,3,FALSE),0)))))))))))))))</f>
        <v>0.07</v>
      </c>
      <c r="F10" s="28">
        <f t="shared" si="2"/>
        <v>0.89</v>
      </c>
      <c r="G10" s="27" t="s">
        <v>111</v>
      </c>
      <c r="H10" s="26" t="str">
        <f>OFFSET(Equipes!D$2,MATCH(G10,Equipes!D$3:D$132,0),1)</f>
        <v>A</v>
      </c>
      <c r="I10" s="29">
        <f t="shared" ref="I10:K10" si="10">1/D10</f>
        <v>25</v>
      </c>
      <c r="J10" s="29">
        <f t="shared" si="10"/>
        <v>14.28571429</v>
      </c>
      <c r="K10" s="29">
        <f t="shared" si="10"/>
        <v>1.123595506</v>
      </c>
      <c r="L10" s="26">
        <f>IF(B10="A",VLOOKUP(H10,'Tabela %'!$C$3:$G$17,5,FALSE),IF(B10="A+",VLOOKUP(H10,'Tabela %'!$C$18:$G$32,5,FALSE),IF(B10="A-",VLOOKUP(H10,'Tabela %'!$C$33:$G$47,5,FALSE),IF(B10="B",VLOOKUP(H10,'Tabela %'!$C$48:$G$62,5,FALSE),IF(B10="B+",VLOOKUP(H10,'Tabela %'!$C$63:$G$77,5,FALSE),IF(B10="B-",VLOOKUP(H10,'Tabela %'!$C$78:$G$92,5,FALSE),IF(B10="C",VLOOKUP(H10,'Tabela %'!$C$93:$G$107,5,FALSE),IF(B10="C+",VLOOKUP(H10,'Tabela %'!$C$108:$G$122,5,FALSE),IF(B10="C-",VLOOKUP(H10,'Tabela %'!$C$123:$G$137,5,FALSE),IF(B10="D",VLOOKUP(H10,'Tabela %'!$C$138:$G$152,5,FALSE),IF(B10="D+",VLOOKUP(H10,'Tabela %'!$C$153:$G$167,5,FALSE),IF(B10="D-",VLOOKUP(H10,'Tabela %'!$C$168:$G$182,5,FALSE),IF(B10="E",VLOOKUP(H10,'Tabela %'!$C$183:$G$197,5,FALSE),IF(B10="E+",VLOOKUP(H10,'Tabela %'!$C$198:$G$212,5,FALSE),IF(B10="E-",VLOOKUP(H10,'Tabela %'!$C$213:$G$227,5,FALSE),0)))))))))))))))</f>
        <v>2.75</v>
      </c>
      <c r="M10" s="26">
        <f t="shared" si="4"/>
        <v>-2.75</v>
      </c>
      <c r="N10" s="30"/>
      <c r="O10" s="31"/>
    </row>
    <row r="11" ht="15.75" customHeight="1">
      <c r="B11" s="26" t="str">
        <f>OFFSET(Equipes!D$2,MATCH(C11,Equipes!D$3:D$132,0),1)</f>
        <v>D+</v>
      </c>
      <c r="C11" s="33" t="s">
        <v>232</v>
      </c>
      <c r="D11" s="28">
        <f>IF(B11="A",VLOOKUP(H11,'Tabela %'!$C$3:$D$17,2,FALSE),IF(B11="A+",VLOOKUP(H11,'Tabela %'!$C$18:$D$32,2,FALSE),IF(B11="A-",VLOOKUP(H11,'Tabela %'!$C$33:$D$47,2,FALSE),IF(B11="B",VLOOKUP(H11,'Tabela %'!$C$48:$D$62,2,FALSE),IF(B11="B+",VLOOKUP(H11,'Tabela %'!$C$63:$D$77,2,FALSE),IF(B11="B-",VLOOKUP(H11,'Tabela %'!$C$78:$D$92,2,FALSE),IF(B11="C",VLOOKUP(H11,'Tabela %'!$C$93:$D$107,2,FALSE),IF(B11="C+",VLOOKUP(H11,'Tabela %'!$C$108:$D$122,2,FALSE),IF(B11="C-",VLOOKUP(H11,'Tabela %'!$C$123:$D$137,2,FALSE),IF(B11="D",VLOOKUP(H11,'Tabela %'!$C$138:$D$152,2,FALSE),IF(B11="D+",VLOOKUP(H11,'Tabela %'!$C$153:$D$167,2,FALSE),IF(B11="D-",VLOOKUP(H11,'Tabela %'!$C$168:$D$182,2,FALSE),IF(B11="E",VLOOKUP(H11,'Tabela %'!$C$183:$D$197,2,FALSE),IF(B11="E+",VLOOKUP(H11,'Tabela %'!$C$198:$D$212,2,FALSE),IF(B11="E-",VLOOKUP(H11,'Tabela %'!$C$213:$D$227,2,FALSE),0)))))))))))))))</f>
        <v>0.26</v>
      </c>
      <c r="E11" s="28">
        <f>IF(B11="A",VLOOKUP(H11,'Tabela %'!$C$3:$E$17,3,FALSE),IF(B11="A+",VLOOKUP(H11,'Tabela %'!$C$18:$E$32,3,FALSE),IF(B11="A-",VLOOKUP(H11,'Tabela %'!$C$33:$E$47,3,FALSE),IF(B11="B",VLOOKUP(H11,'Tabela %'!$C$48:$E$62,3,FALSE),IF(B11="B+",VLOOKUP(H11,'Tabela %'!$C$63:$E$77,3,FALSE),IF(B11="B-",VLOOKUP(H11,'Tabela %'!$C$78:$E$92,3,FALSE),IF(B11="C",VLOOKUP(H11,'Tabela %'!$C$93:$E$107,3,FALSE),IF(B11="C+",VLOOKUP(H11,'Tabela %'!$C$108:$E$122,3,FALSE),IF(B11="C-",VLOOKUP(H11,'Tabela %'!$C$123:$E$137,3,FALSE),IF(B11="D",VLOOKUP(H11,'Tabela %'!$C$138:$E$152,3,FALSE),IF(B11="D+",VLOOKUP(H11,'Tabela %'!$C$153:$E$167,3,FALSE),IF(B11="D-",VLOOKUP(H11,'Tabela %'!$C$168:$E$182,3,FALSE),IF(B11="E",VLOOKUP(H11,'Tabela %'!$C$183:$E$197,3,FALSE),IF(B11="E+",VLOOKUP(H11,'Tabela %'!$C$198:$E$212,3,FALSE),IF(B11="E-",VLOOKUP(H11,'Tabela %'!$C$213:$E$227,3,FALSE),0)))))))))))))))</f>
        <v>0.26</v>
      </c>
      <c r="F11" s="28">
        <f t="shared" si="2"/>
        <v>0.48</v>
      </c>
      <c r="G11" s="27" t="s">
        <v>244</v>
      </c>
      <c r="H11" s="26" t="str">
        <f>OFFSET(Equipes!D$2,MATCH(G11,Equipes!D$3:D$132,0),1)</f>
        <v>C</v>
      </c>
      <c r="I11" s="29">
        <f t="shared" ref="I11:K11" si="11">1/D11</f>
        <v>3.846153846</v>
      </c>
      <c r="J11" s="29">
        <f t="shared" si="11"/>
        <v>3.846153846</v>
      </c>
      <c r="K11" s="29">
        <f t="shared" si="11"/>
        <v>2.083333333</v>
      </c>
      <c r="L11" s="26">
        <f>IF(B11="A",VLOOKUP(H11,'Tabela %'!$C$3:$G$17,5,FALSE),IF(B11="A+",VLOOKUP(H11,'Tabela %'!$C$18:$G$32,5,FALSE),IF(B11="A-",VLOOKUP(H11,'Tabela %'!$C$33:$G$47,5,FALSE),IF(B11="B",VLOOKUP(H11,'Tabela %'!$C$48:$G$62,5,FALSE),IF(B11="B+",VLOOKUP(H11,'Tabela %'!$C$63:$G$77,5,FALSE),IF(B11="B-",VLOOKUP(H11,'Tabela %'!$C$78:$G$92,5,FALSE),IF(B11="C",VLOOKUP(H11,'Tabela %'!$C$93:$G$107,5,FALSE),IF(B11="C+",VLOOKUP(H11,'Tabela %'!$C$108:$G$122,5,FALSE),IF(B11="C-",VLOOKUP(H11,'Tabela %'!$C$123:$G$137,5,FALSE),IF(B11="D",VLOOKUP(H11,'Tabela %'!$C$138:$G$152,5,FALSE),IF(B11="D+",VLOOKUP(H11,'Tabela %'!$C$153:$G$167,5,FALSE),IF(B11="D-",VLOOKUP(H11,'Tabela %'!$C$168:$G$182,5,FALSE),IF(B11="E",VLOOKUP(H11,'Tabela %'!$C$183:$G$197,5,FALSE),IF(B11="E+",VLOOKUP(H11,'Tabela %'!$C$198:$G$212,5,FALSE),IF(B11="E-",VLOOKUP(H11,'Tabela %'!$C$213:$G$227,5,FALSE),0)))))))))))))))</f>
        <v>0.5</v>
      </c>
      <c r="M11" s="26">
        <f t="shared" si="4"/>
        <v>-0.5</v>
      </c>
      <c r="N11" s="30"/>
      <c r="O11" s="31"/>
    </row>
    <row r="12" ht="15.75" customHeight="1">
      <c r="B12" s="26" t="str">
        <f>OFFSET(Equipes!D$2,MATCH(C12,Equipes!D$3:D$132,0),1)</f>
        <v>D+</v>
      </c>
      <c r="C12" s="27" t="s">
        <v>240</v>
      </c>
      <c r="D12" s="28">
        <f>IF(B12="A",VLOOKUP(H12,'Tabela %'!$C$3:$D$17,2,FALSE),IF(B12="A+",VLOOKUP(H12,'Tabela %'!$C$18:$D$32,2,FALSE),IF(B12="A-",VLOOKUP(H12,'Tabela %'!$C$33:$D$47,2,FALSE),IF(B12="B",VLOOKUP(H12,'Tabela %'!$C$48:$D$62,2,FALSE),IF(B12="B+",VLOOKUP(H12,'Tabela %'!$C$63:$D$77,2,FALSE),IF(B12="B-",VLOOKUP(H12,'Tabela %'!$C$78:$D$92,2,FALSE),IF(B12="C",VLOOKUP(H12,'Tabela %'!$C$93:$D$107,2,FALSE),IF(B12="C+",VLOOKUP(H12,'Tabela %'!$C$108:$D$122,2,FALSE),IF(B12="C-",VLOOKUP(H12,'Tabela %'!$C$123:$D$137,2,FALSE),IF(B12="D",VLOOKUP(H12,'Tabela %'!$C$138:$D$152,2,FALSE),IF(B12="D+",VLOOKUP(H12,'Tabela %'!$C$153:$D$167,2,FALSE),IF(B12="D-",VLOOKUP(H12,'Tabela %'!$C$168:$D$182,2,FALSE),IF(B12="E",VLOOKUP(H12,'Tabela %'!$C$183:$D$197,2,FALSE),IF(B12="E+",VLOOKUP(H12,'Tabela %'!$C$198:$D$212,2,FALSE),IF(B12="E-",VLOOKUP(H12,'Tabela %'!$C$213:$D$227,2,FALSE),0)))))))))))))))</f>
        <v>0.23</v>
      </c>
      <c r="E12" s="28">
        <f>IF(B12="A",VLOOKUP(H12,'Tabela %'!$C$3:$E$17,3,FALSE),IF(B12="A+",VLOOKUP(H12,'Tabela %'!$C$18:$E$32,3,FALSE),IF(B12="A-",VLOOKUP(H12,'Tabela %'!$C$33:$E$47,3,FALSE),IF(B12="B",VLOOKUP(H12,'Tabela %'!$C$48:$E$62,3,FALSE),IF(B12="B+",VLOOKUP(H12,'Tabela %'!$C$63:$E$77,3,FALSE),IF(B12="B-",VLOOKUP(H12,'Tabela %'!$C$78:$E$92,3,FALSE),IF(B12="C",VLOOKUP(H12,'Tabela %'!$C$93:$E$107,3,FALSE),IF(B12="C+",VLOOKUP(H12,'Tabela %'!$C$108:$E$122,3,FALSE),IF(B12="C-",VLOOKUP(H12,'Tabela %'!$C$123:$E$137,3,FALSE),IF(B12="D",VLOOKUP(H12,'Tabela %'!$C$138:$E$152,3,FALSE),IF(B12="D+",VLOOKUP(H12,'Tabela %'!$C$153:$E$167,3,FALSE),IF(B12="D-",VLOOKUP(H12,'Tabela %'!$C$168:$E$182,3,FALSE),IF(B12="E",VLOOKUP(H12,'Tabela %'!$C$183:$E$197,3,FALSE),IF(B12="E+",VLOOKUP(H12,'Tabela %'!$C$198:$E$212,3,FALSE),IF(B12="E-",VLOOKUP(H12,'Tabela %'!$C$213:$E$227,3,FALSE),0)))))))))))))))</f>
        <v>0.25</v>
      </c>
      <c r="F12" s="28">
        <f t="shared" si="2"/>
        <v>0.52</v>
      </c>
      <c r="G12" s="27" t="s">
        <v>237</v>
      </c>
      <c r="H12" s="26" t="str">
        <f>OFFSET(Equipes!D$2,MATCH(G12,Equipes!D$3:D$132,0),1)</f>
        <v>C+</v>
      </c>
      <c r="I12" s="29">
        <f t="shared" ref="I12:K12" si="12">1/D12</f>
        <v>4.347826087</v>
      </c>
      <c r="J12" s="29">
        <f t="shared" si="12"/>
        <v>4</v>
      </c>
      <c r="K12" s="29">
        <f t="shared" si="12"/>
        <v>1.923076923</v>
      </c>
      <c r="L12" s="26">
        <f>IF(B12="A",VLOOKUP(H12,'Tabela %'!$C$3:$G$17,5,FALSE),IF(B12="A+",VLOOKUP(H12,'Tabela %'!$C$18:$G$32,5,FALSE),IF(B12="A-",VLOOKUP(H12,'Tabela %'!$C$33:$G$47,5,FALSE),IF(B12="B",VLOOKUP(H12,'Tabela %'!$C$48:$G$62,5,FALSE),IF(B12="B+",VLOOKUP(H12,'Tabela %'!$C$63:$G$77,5,FALSE),IF(B12="B-",VLOOKUP(H12,'Tabela %'!$C$78:$G$92,5,FALSE),IF(B12="C",VLOOKUP(H12,'Tabela %'!$C$93:$G$107,5,FALSE),IF(B12="C+",VLOOKUP(H12,'Tabela %'!$C$108:$G$122,5,FALSE),IF(B12="C-",VLOOKUP(H12,'Tabela %'!$C$123:$G$137,5,FALSE),IF(B12="D",VLOOKUP(H12,'Tabela %'!$C$138:$G$152,5,FALSE),IF(B12="D+",VLOOKUP(H12,'Tabela %'!$C$153:$G$167,5,FALSE),IF(B12="D-",VLOOKUP(H12,'Tabela %'!$C$168:$G$182,5,FALSE),IF(B12="E",VLOOKUP(H12,'Tabela %'!$C$183:$G$197,5,FALSE),IF(B12="E+",VLOOKUP(H12,'Tabela %'!$C$198:$G$212,5,FALSE),IF(B12="E-",VLOOKUP(H12,'Tabela %'!$C$213:$G$227,5,FALSE),0)))))))))))))))</f>
        <v>0.5</v>
      </c>
      <c r="M12" s="26">
        <f t="shared" si="4"/>
        <v>-0.5</v>
      </c>
      <c r="N12" s="30"/>
      <c r="O12" s="31"/>
    </row>
    <row r="13" ht="15.75" customHeight="1">
      <c r="B13" s="26" t="str">
        <f>OFFSET(Equipes!D$2,MATCH(C13,Equipes!D$3:D$132,0),1)</f>
        <v>D+</v>
      </c>
      <c r="C13" s="27" t="s">
        <v>264</v>
      </c>
      <c r="D13" s="28">
        <f>IF(B13="A",VLOOKUP(H13,'Tabela %'!$C$3:$D$17,2,FALSE),IF(B13="A+",VLOOKUP(H13,'Tabela %'!$C$18:$D$32,2,FALSE),IF(B13="A-",VLOOKUP(H13,'Tabela %'!$C$33:$D$47,2,FALSE),IF(B13="B",VLOOKUP(H13,'Tabela %'!$C$48:$D$62,2,FALSE),IF(B13="B+",VLOOKUP(H13,'Tabela %'!$C$63:$D$77,2,FALSE),IF(B13="B-",VLOOKUP(H13,'Tabela %'!$C$78:$D$92,2,FALSE),IF(B13="C",VLOOKUP(H13,'Tabela %'!$C$93:$D$107,2,FALSE),IF(B13="C+",VLOOKUP(H13,'Tabela %'!$C$108:$D$122,2,FALSE),IF(B13="C-",VLOOKUP(H13,'Tabela %'!$C$123:$D$137,2,FALSE),IF(B13="D",VLOOKUP(H13,'Tabela %'!$C$138:$D$152,2,FALSE),IF(B13="D+",VLOOKUP(H13,'Tabela %'!$C$153:$D$167,2,FALSE),IF(B13="D-",VLOOKUP(H13,'Tabela %'!$C$168:$D$182,2,FALSE),IF(B13="E",VLOOKUP(H13,'Tabela %'!$C$183:$D$197,2,FALSE),IF(B13="E+",VLOOKUP(H13,'Tabela %'!$C$198:$D$212,2,FALSE),IF(B13="E-",VLOOKUP(H13,'Tabela %'!$C$213:$D$227,2,FALSE),0)))))))))))))))</f>
        <v>0.26</v>
      </c>
      <c r="E13" s="28">
        <f>IF(B13="A",VLOOKUP(H13,'Tabela %'!$C$3:$E$17,3,FALSE),IF(B13="A+",VLOOKUP(H13,'Tabela %'!$C$18:$E$32,3,FALSE),IF(B13="A-",VLOOKUP(H13,'Tabela %'!$C$33:$E$47,3,FALSE),IF(B13="B",VLOOKUP(H13,'Tabela %'!$C$48:$E$62,3,FALSE),IF(B13="B+",VLOOKUP(H13,'Tabela %'!$C$63:$E$77,3,FALSE),IF(B13="B-",VLOOKUP(H13,'Tabela %'!$C$78:$E$92,3,FALSE),IF(B13="C",VLOOKUP(H13,'Tabela %'!$C$93:$E$107,3,FALSE),IF(B13="C+",VLOOKUP(H13,'Tabela %'!$C$108:$E$122,3,FALSE),IF(B13="C-",VLOOKUP(H13,'Tabela %'!$C$123:$E$137,3,FALSE),IF(B13="D",VLOOKUP(H13,'Tabela %'!$C$138:$E$152,3,FALSE),IF(B13="D+",VLOOKUP(H13,'Tabela %'!$C$153:$E$167,3,FALSE),IF(B13="D-",VLOOKUP(H13,'Tabela %'!$C$168:$E$182,3,FALSE),IF(B13="E",VLOOKUP(H13,'Tabela %'!$C$183:$E$197,3,FALSE),IF(B13="E+",VLOOKUP(H13,'Tabela %'!$C$198:$E$212,3,FALSE),IF(B13="E-",VLOOKUP(H13,'Tabela %'!$C$213:$E$227,3,FALSE),0)))))))))))))))</f>
        <v>0.26</v>
      </c>
      <c r="F13" s="28">
        <f t="shared" si="2"/>
        <v>0.48</v>
      </c>
      <c r="G13" s="27" t="s">
        <v>275</v>
      </c>
      <c r="H13" s="26" t="str">
        <f>OFFSET(Equipes!D$2,MATCH(G13,Equipes!D$3:D$132,0),1)</f>
        <v>C</v>
      </c>
      <c r="I13" s="29">
        <f t="shared" ref="I13:K13" si="13">1/D13</f>
        <v>3.846153846</v>
      </c>
      <c r="J13" s="29">
        <f t="shared" si="13"/>
        <v>3.846153846</v>
      </c>
      <c r="K13" s="29">
        <f t="shared" si="13"/>
        <v>2.083333333</v>
      </c>
      <c r="L13" s="26">
        <f>IF(B13="A",VLOOKUP(H13,'Tabela %'!$C$3:$G$17,5,FALSE),IF(B13="A+",VLOOKUP(H13,'Tabela %'!$C$18:$G$32,5,FALSE),IF(B13="A-",VLOOKUP(H13,'Tabela %'!$C$33:$G$47,5,FALSE),IF(B13="B",VLOOKUP(H13,'Tabela %'!$C$48:$G$62,5,FALSE),IF(B13="B+",VLOOKUP(H13,'Tabela %'!$C$63:$G$77,5,FALSE),IF(B13="B-",VLOOKUP(H13,'Tabela %'!$C$78:$G$92,5,FALSE),IF(B13="C",VLOOKUP(H13,'Tabela %'!$C$93:$G$107,5,FALSE),IF(B13="C+",VLOOKUP(H13,'Tabela %'!$C$108:$G$122,5,FALSE),IF(B13="C-",VLOOKUP(H13,'Tabela %'!$C$123:$G$137,5,FALSE),IF(B13="D",VLOOKUP(H13,'Tabela %'!$C$138:$G$152,5,FALSE),IF(B13="D+",VLOOKUP(H13,'Tabela %'!$C$153:$G$167,5,FALSE),IF(B13="D-",VLOOKUP(H13,'Tabela %'!$C$168:$G$182,5,FALSE),IF(B13="E",VLOOKUP(H13,'Tabela %'!$C$183:$G$197,5,FALSE),IF(B13="E+",VLOOKUP(H13,'Tabela %'!$C$198:$G$212,5,FALSE),IF(B13="E-",VLOOKUP(H13,'Tabela %'!$C$213:$G$227,5,FALSE),0)))))))))))))))</f>
        <v>0.5</v>
      </c>
      <c r="M13" s="26">
        <f t="shared" si="4"/>
        <v>-0.5</v>
      </c>
      <c r="N13" s="30"/>
      <c r="O13" s="31"/>
    </row>
    <row r="14" ht="15.75" customHeight="1">
      <c r="B14" s="26" t="str">
        <f>OFFSET(Equipes!D$2,MATCH(C14,Equipes!D$3:D$132,0),1)</f>
        <v>D-</v>
      </c>
      <c r="C14" s="27" t="s">
        <v>272</v>
      </c>
      <c r="D14" s="28">
        <f>IF(B14="A",VLOOKUP(H14,'Tabela %'!$C$3:$D$17,2,FALSE),IF(B14="A+",VLOOKUP(H14,'Tabela %'!$C$18:$D$32,2,FALSE),IF(B14="A-",VLOOKUP(H14,'Tabela %'!$C$33:$D$47,2,FALSE),IF(B14="B",VLOOKUP(H14,'Tabela %'!$C$48:$D$62,2,FALSE),IF(B14="B+",VLOOKUP(H14,'Tabela %'!$C$63:$D$77,2,FALSE),IF(B14="B-",VLOOKUP(H14,'Tabela %'!$C$78:$D$92,2,FALSE),IF(B14="C",VLOOKUP(H14,'Tabela %'!$C$93:$D$107,2,FALSE),IF(B14="C+",VLOOKUP(H14,'Tabela %'!$C$108:$D$122,2,FALSE),IF(B14="C-",VLOOKUP(H14,'Tabela %'!$C$123:$D$137,2,FALSE),IF(B14="D",VLOOKUP(H14,'Tabela %'!$C$138:$D$152,2,FALSE),IF(B14="D+",VLOOKUP(H14,'Tabela %'!$C$153:$D$167,2,FALSE),IF(B14="D-",VLOOKUP(H14,'Tabela %'!$C$168:$D$182,2,FALSE),IF(B14="E",VLOOKUP(H14,'Tabela %'!$C$183:$D$197,2,FALSE),IF(B14="E+",VLOOKUP(H14,'Tabela %'!$C$198:$D$212,2,FALSE),IF(B14="E-",VLOOKUP(H14,'Tabela %'!$C$213:$D$227,2,FALSE),0)))))))))))))))</f>
        <v>0.06</v>
      </c>
      <c r="E14" s="28">
        <f>IF(B14="A",VLOOKUP(H14,'Tabela %'!$C$3:$E$17,3,FALSE),IF(B14="A+",VLOOKUP(H14,'Tabela %'!$C$18:$E$32,3,FALSE),IF(B14="A-",VLOOKUP(H14,'Tabela %'!$C$33:$E$47,3,FALSE),IF(B14="B",VLOOKUP(H14,'Tabela %'!$C$48:$E$62,3,FALSE),IF(B14="B+",VLOOKUP(H14,'Tabela %'!$C$63:$E$77,3,FALSE),IF(B14="B-",VLOOKUP(H14,'Tabela %'!$C$78:$E$92,3,FALSE),IF(B14="C",VLOOKUP(H14,'Tabela %'!$C$93:$E$107,3,FALSE),IF(B14="C+",VLOOKUP(H14,'Tabela %'!$C$108:$E$122,3,FALSE),IF(B14="C-",VLOOKUP(H14,'Tabela %'!$C$123:$E$137,3,FALSE),IF(B14="D",VLOOKUP(H14,'Tabela %'!$C$138:$E$152,3,FALSE),IF(B14="D+",VLOOKUP(H14,'Tabela %'!$C$153:$E$167,3,FALSE),IF(B14="D-",VLOOKUP(H14,'Tabela %'!$C$168:$E$182,3,FALSE),IF(B14="E",VLOOKUP(H14,'Tabela %'!$C$183:$E$197,3,FALSE),IF(B14="E+",VLOOKUP(H14,'Tabela %'!$C$198:$E$212,3,FALSE),IF(B14="E-",VLOOKUP(H14,'Tabela %'!$C$213:$E$227,3,FALSE),0)))))))))))))))</f>
        <v>0.12</v>
      </c>
      <c r="F14" s="28">
        <f t="shared" si="2"/>
        <v>0.82</v>
      </c>
      <c r="G14" s="27" t="s">
        <v>269</v>
      </c>
      <c r="H14" s="26" t="str">
        <f>OFFSET(Equipes!D$2,MATCH(G14,Equipes!D$3:D$132,0),1)</f>
        <v>A</v>
      </c>
      <c r="I14" s="29">
        <f t="shared" ref="I14:K14" si="14">1/D14</f>
        <v>16.66666667</v>
      </c>
      <c r="J14" s="29">
        <f t="shared" si="14"/>
        <v>8.333333333</v>
      </c>
      <c r="K14" s="29">
        <f t="shared" si="14"/>
        <v>1.219512195</v>
      </c>
      <c r="L14" s="26">
        <f>IF(B14="A",VLOOKUP(H14,'Tabela %'!$C$3:$G$17,5,FALSE),IF(B14="A+",VLOOKUP(H14,'Tabela %'!$C$18:$G$32,5,FALSE),IF(B14="A-",VLOOKUP(H14,'Tabela %'!$C$33:$G$47,5,FALSE),IF(B14="B",VLOOKUP(H14,'Tabela %'!$C$48:$G$62,5,FALSE),IF(B14="B+",VLOOKUP(H14,'Tabela %'!$C$63:$G$77,5,FALSE),IF(B14="B-",VLOOKUP(H14,'Tabela %'!$C$78:$G$92,5,FALSE),IF(B14="C",VLOOKUP(H14,'Tabela %'!$C$93:$G$107,5,FALSE),IF(B14="C+",VLOOKUP(H14,'Tabela %'!$C$108:$G$122,5,FALSE),IF(B14="C-",VLOOKUP(H14,'Tabela %'!$C$123:$G$137,5,FALSE),IF(B14="D",VLOOKUP(H14,'Tabela %'!$C$138:$G$152,5,FALSE),IF(B14="D+",VLOOKUP(H14,'Tabela %'!$C$153:$G$167,5,FALSE),IF(B14="D-",VLOOKUP(H14,'Tabela %'!$C$168:$G$182,5,FALSE),IF(B14="E",VLOOKUP(H14,'Tabela %'!$C$183:$G$197,5,FALSE),IF(B14="E+",VLOOKUP(H14,'Tabela %'!$C$198:$G$212,5,FALSE),IF(B14="E-",VLOOKUP(H14,'Tabela %'!$C$213:$G$227,5,FALSE),0)))))))))))))))</f>
        <v>2.25</v>
      </c>
      <c r="M14" s="26">
        <f t="shared" si="4"/>
        <v>-2.25</v>
      </c>
      <c r="N14" s="30"/>
      <c r="O14" s="31"/>
    </row>
    <row r="15" ht="15.75" customHeight="1">
      <c r="B15" s="26" t="str">
        <f>OFFSET(Equipes!D$2,MATCH(C15,Equipes!D$3:D$132,0),1)</f>
        <v>D-</v>
      </c>
      <c r="C15" s="27" t="s">
        <v>281</v>
      </c>
      <c r="D15" s="28">
        <f>IF(B15="A",VLOOKUP(H15,'Tabela %'!$C$3:$D$17,2,FALSE),IF(B15="A+",VLOOKUP(H15,'Tabela %'!$C$18:$D$32,2,FALSE),IF(B15="A-",VLOOKUP(H15,'Tabela %'!$C$33:$D$47,2,FALSE),IF(B15="B",VLOOKUP(H15,'Tabela %'!$C$48:$D$62,2,FALSE),IF(B15="B+",VLOOKUP(H15,'Tabela %'!$C$63:$D$77,2,FALSE),IF(B15="B-",VLOOKUP(H15,'Tabela %'!$C$78:$D$92,2,FALSE),IF(B15="C",VLOOKUP(H15,'Tabela %'!$C$93:$D$107,2,FALSE),IF(B15="C+",VLOOKUP(H15,'Tabela %'!$C$108:$D$122,2,FALSE),IF(B15="C-",VLOOKUP(H15,'Tabela %'!$C$123:$D$137,2,FALSE),IF(B15="D",VLOOKUP(H15,'Tabela %'!$C$138:$D$152,2,FALSE),IF(B15="D+",VLOOKUP(H15,'Tabela %'!$C$153:$D$167,2,FALSE),IF(B15="D-",VLOOKUP(H15,'Tabela %'!$C$168:$D$182,2,FALSE),IF(B15="E",VLOOKUP(H15,'Tabela %'!$C$183:$D$197,2,FALSE),IF(B15="E+",VLOOKUP(H15,'Tabela %'!$C$198:$D$212,2,FALSE),IF(B15="E-",VLOOKUP(H15,'Tabela %'!$C$213:$D$227,2,FALSE),0)))))))))))))))</f>
        <v>0.31</v>
      </c>
      <c r="E15" s="28">
        <f>IF(B15="A",VLOOKUP(H15,'Tabela %'!$C$3:$E$17,3,FALSE),IF(B15="A+",VLOOKUP(H15,'Tabela %'!$C$18:$E$32,3,FALSE),IF(B15="A-",VLOOKUP(H15,'Tabela %'!$C$33:$E$47,3,FALSE),IF(B15="B",VLOOKUP(H15,'Tabela %'!$C$48:$E$62,3,FALSE),IF(B15="B+",VLOOKUP(H15,'Tabela %'!$C$63:$E$77,3,FALSE),IF(B15="B-",VLOOKUP(H15,'Tabela %'!$C$78:$E$92,3,FALSE),IF(B15="C",VLOOKUP(H15,'Tabela %'!$C$93:$E$107,3,FALSE),IF(B15="C+",VLOOKUP(H15,'Tabela %'!$C$108:$E$122,3,FALSE),IF(B15="C-",VLOOKUP(H15,'Tabela %'!$C$123:$E$137,3,FALSE),IF(B15="D",VLOOKUP(H15,'Tabela %'!$C$138:$E$152,3,FALSE),IF(B15="D+",VLOOKUP(H15,'Tabela %'!$C$153:$E$167,3,FALSE),IF(B15="D-",VLOOKUP(H15,'Tabela %'!$C$168:$E$182,3,FALSE),IF(B15="E",VLOOKUP(H15,'Tabela %'!$C$183:$E$197,3,FALSE),IF(B15="E+",VLOOKUP(H15,'Tabela %'!$C$198:$E$212,3,FALSE),IF(B15="E-",VLOOKUP(H15,'Tabela %'!$C$213:$E$227,3,FALSE),0)))))))))))))))</f>
        <v>0.29</v>
      </c>
      <c r="F15" s="28">
        <f t="shared" si="2"/>
        <v>0.4</v>
      </c>
      <c r="G15" s="27" t="s">
        <v>289</v>
      </c>
      <c r="H15" s="26" t="str">
        <f>OFFSET(Equipes!D$2,MATCH(G15,Equipes!D$3:D$132,0),1)</f>
        <v>D</v>
      </c>
      <c r="I15" s="29">
        <f t="shared" ref="I15:K15" si="15">1/D15</f>
        <v>3.225806452</v>
      </c>
      <c r="J15" s="29">
        <f t="shared" si="15"/>
        <v>3.448275862</v>
      </c>
      <c r="K15" s="29">
        <f t="shared" si="15"/>
        <v>2.5</v>
      </c>
      <c r="L15" s="26">
        <f>IF(B15="A",VLOOKUP(H15,'Tabela %'!$C$3:$G$17,5,FALSE),IF(B15="A+",VLOOKUP(H15,'Tabela %'!$C$18:$G$32,5,FALSE),IF(B15="A-",VLOOKUP(H15,'Tabela %'!$C$33:$G$47,5,FALSE),IF(B15="B",VLOOKUP(H15,'Tabela %'!$C$48:$G$62,5,FALSE),IF(B15="B+",VLOOKUP(H15,'Tabela %'!$C$63:$G$77,5,FALSE),IF(B15="B-",VLOOKUP(H15,'Tabela %'!$C$78:$G$92,5,FALSE),IF(B15="C",VLOOKUP(H15,'Tabela %'!$C$93:$G$107,5,FALSE),IF(B15="C+",VLOOKUP(H15,'Tabela %'!$C$108:$G$122,5,FALSE),IF(B15="C-",VLOOKUP(H15,'Tabela %'!$C$123:$G$137,5,FALSE),IF(B15="D",VLOOKUP(H15,'Tabela %'!$C$138:$G$152,5,FALSE),IF(B15="D+",VLOOKUP(H15,'Tabela %'!$C$153:$G$167,5,FALSE),IF(B15="D-",VLOOKUP(H15,'Tabela %'!$C$168:$G$182,5,FALSE),IF(B15="E",VLOOKUP(H15,'Tabela %'!$C$183:$G$197,5,FALSE),IF(B15="E+",VLOOKUP(H15,'Tabela %'!$C$198:$G$212,5,FALSE),IF(B15="E-",VLOOKUP(H15,'Tabela %'!$C$213:$G$227,5,FALSE),0)))))))))))))))</f>
        <v>0.25</v>
      </c>
      <c r="M15" s="26">
        <f t="shared" si="4"/>
        <v>-0.25</v>
      </c>
      <c r="N15" s="30"/>
      <c r="O15" s="31"/>
    </row>
    <row r="16" ht="15.75" customHeight="1">
      <c r="B16" s="26" t="str">
        <f>OFFSET(Equipes!D$2,MATCH(C16,Equipes!D$3:D$132,0),1)</f>
        <v>C+</v>
      </c>
      <c r="C16" s="27" t="s">
        <v>286</v>
      </c>
      <c r="D16" s="28">
        <f>IF(B16="A",VLOOKUP(H16,'Tabela %'!$C$3:$D$17,2,FALSE),IF(B16="A+",VLOOKUP(H16,'Tabela %'!$C$18:$D$32,2,FALSE),IF(B16="A-",VLOOKUP(H16,'Tabela %'!$C$33:$D$47,2,FALSE),IF(B16="B",VLOOKUP(H16,'Tabela %'!$C$48:$D$62,2,FALSE),IF(B16="B+",VLOOKUP(H16,'Tabela %'!$C$63:$D$77,2,FALSE),IF(B16="B-",VLOOKUP(H16,'Tabela %'!$C$78:$D$92,2,FALSE),IF(B16="C",VLOOKUP(H16,'Tabela %'!$C$93:$D$107,2,FALSE),IF(B16="C+",VLOOKUP(H16,'Tabela %'!$C$108:$D$122,2,FALSE),IF(B16="C-",VLOOKUP(H16,'Tabela %'!$C$123:$D$137,2,FALSE),IF(B16="D",VLOOKUP(H16,'Tabela %'!$C$138:$D$152,2,FALSE),IF(B16="D+",VLOOKUP(H16,'Tabela %'!$C$153:$D$167,2,FALSE),IF(B16="D-",VLOOKUP(H16,'Tabela %'!$C$168:$D$182,2,FALSE),IF(B16="E",VLOOKUP(H16,'Tabela %'!$C$183:$D$197,2,FALSE),IF(B16="E+",VLOOKUP(H16,'Tabela %'!$C$198:$D$212,2,FALSE),IF(B16="E-",VLOOKUP(H16,'Tabela %'!$C$213:$D$227,2,FALSE),0)))))))))))))))</f>
        <v>0.4</v>
      </c>
      <c r="E16" s="28">
        <f>IF(B16="A",VLOOKUP(H16,'Tabela %'!$C$3:$E$17,3,FALSE),IF(B16="A+",VLOOKUP(H16,'Tabela %'!$C$18:$E$32,3,FALSE),IF(B16="A-",VLOOKUP(H16,'Tabela %'!$C$33:$E$47,3,FALSE),IF(B16="B",VLOOKUP(H16,'Tabela %'!$C$48:$E$62,3,FALSE),IF(B16="B+",VLOOKUP(H16,'Tabela %'!$C$63:$E$77,3,FALSE),IF(B16="B-",VLOOKUP(H16,'Tabela %'!$C$78:$E$92,3,FALSE),IF(B16="C",VLOOKUP(H16,'Tabela %'!$C$93:$E$107,3,FALSE),IF(B16="C+",VLOOKUP(H16,'Tabela %'!$C$108:$E$122,3,FALSE),IF(B16="C-",VLOOKUP(H16,'Tabela %'!$C$123:$E$137,3,FALSE),IF(B16="D",VLOOKUP(H16,'Tabela %'!$C$138:$E$152,3,FALSE),IF(B16="D+",VLOOKUP(H16,'Tabela %'!$C$153:$E$167,3,FALSE),IF(B16="D-",VLOOKUP(H16,'Tabela %'!$C$168:$E$182,3,FALSE),IF(B16="E",VLOOKUP(H16,'Tabela %'!$C$183:$E$197,3,FALSE),IF(B16="E+",VLOOKUP(H16,'Tabela %'!$C$198:$E$212,3,FALSE),IF(B16="E-",VLOOKUP(H16,'Tabela %'!$C$213:$E$227,3,FALSE),0)))))))))))))))</f>
        <v>0.29</v>
      </c>
      <c r="F16" s="28">
        <f t="shared" si="2"/>
        <v>0.31</v>
      </c>
      <c r="G16" s="27" t="s">
        <v>283</v>
      </c>
      <c r="H16" s="26" t="str">
        <f>OFFSET(Equipes!D$2,MATCH(G16,Equipes!D$3:D$132,0),1)</f>
        <v>C</v>
      </c>
      <c r="I16" s="29">
        <f t="shared" ref="I16:K16" si="16">1/D16</f>
        <v>2.5</v>
      </c>
      <c r="J16" s="29">
        <f t="shared" si="16"/>
        <v>3.448275862</v>
      </c>
      <c r="K16" s="29">
        <f t="shared" si="16"/>
        <v>3.225806452</v>
      </c>
      <c r="L16" s="26">
        <f>IF(B16="A",VLOOKUP(H16,'Tabela %'!$C$3:$G$17,5,FALSE),IF(B16="A+",VLOOKUP(H16,'Tabela %'!$C$18:$G$32,5,FALSE),IF(B16="A-",VLOOKUP(H16,'Tabela %'!$C$33:$G$47,5,FALSE),IF(B16="B",VLOOKUP(H16,'Tabela %'!$C$48:$G$62,5,FALSE),IF(B16="B+",VLOOKUP(H16,'Tabela %'!$C$63:$G$77,5,FALSE),IF(B16="B-",VLOOKUP(H16,'Tabela %'!$C$78:$G$92,5,FALSE),IF(B16="C",VLOOKUP(H16,'Tabela %'!$C$93:$G$107,5,FALSE),IF(B16="C+",VLOOKUP(H16,'Tabela %'!$C$108:$G$122,5,FALSE),IF(B16="C-",VLOOKUP(H16,'Tabela %'!$C$123:$G$137,5,FALSE),IF(B16="D",VLOOKUP(H16,'Tabela %'!$C$138:$G$152,5,FALSE),IF(B16="D+",VLOOKUP(H16,'Tabela %'!$C$153:$G$167,5,FALSE),IF(B16="D-",VLOOKUP(H16,'Tabela %'!$C$168:$G$182,5,FALSE),IF(B16="E",VLOOKUP(H16,'Tabela %'!$C$183:$G$197,5,FALSE),IF(B16="E+",VLOOKUP(H16,'Tabela %'!$C$198:$G$212,5,FALSE),IF(B16="E-",VLOOKUP(H16,'Tabela %'!$C$213:$G$227,5,FALSE),0)))))))))))))))</f>
        <v>-0.25</v>
      </c>
      <c r="M16" s="26">
        <f t="shared" si="4"/>
        <v>0.25</v>
      </c>
      <c r="N16" s="30"/>
      <c r="O16" s="31"/>
    </row>
    <row r="17" ht="15.75" customHeight="1">
      <c r="B17" s="26" t="str">
        <f>OFFSET(Equipes!D$2,MATCH(C17,Equipes!D$3:D$132,0),1)</f>
        <v>D+</v>
      </c>
      <c r="C17" s="27" t="s">
        <v>325</v>
      </c>
      <c r="D17" s="28">
        <f>IF(B17="A",VLOOKUP(H17,'Tabela %'!$C$3:$D$17,2,FALSE),IF(B17="A+",VLOOKUP(H17,'Tabela %'!$C$18:$D$32,2,FALSE),IF(B17="A-",VLOOKUP(H17,'Tabela %'!$C$33:$D$47,2,FALSE),IF(B17="B",VLOOKUP(H17,'Tabela %'!$C$48:$D$62,2,FALSE),IF(B17="B+",VLOOKUP(H17,'Tabela %'!$C$63:$D$77,2,FALSE),IF(B17="B-",VLOOKUP(H17,'Tabela %'!$C$78:$D$92,2,FALSE),IF(B17="C",VLOOKUP(H17,'Tabela %'!$C$93:$D$107,2,FALSE),IF(B17="C+",VLOOKUP(H17,'Tabela %'!$C$108:$D$122,2,FALSE),IF(B17="C-",VLOOKUP(H17,'Tabela %'!$C$123:$D$137,2,FALSE),IF(B17="D",VLOOKUP(H17,'Tabela %'!$C$138:$D$152,2,FALSE),IF(B17="D+",VLOOKUP(H17,'Tabela %'!$C$153:$D$167,2,FALSE),IF(B17="D-",VLOOKUP(H17,'Tabela %'!$C$168:$D$182,2,FALSE),IF(B17="E",VLOOKUP(H17,'Tabela %'!$C$183:$D$197,2,FALSE),IF(B17="E+",VLOOKUP(H17,'Tabela %'!$C$198:$D$212,2,FALSE),IF(B17="E-",VLOOKUP(H17,'Tabela %'!$C$213:$D$227,2,FALSE),0)))))))))))))))</f>
        <v>0.35</v>
      </c>
      <c r="E17" s="28">
        <f>IF(B17="A",VLOOKUP(H17,'Tabela %'!$C$3:$E$17,3,FALSE),IF(B17="A+",VLOOKUP(H17,'Tabela %'!$C$18:$E$32,3,FALSE),IF(B17="A-",VLOOKUP(H17,'Tabela %'!$C$33:$E$47,3,FALSE),IF(B17="B",VLOOKUP(H17,'Tabela %'!$C$48:$E$62,3,FALSE),IF(B17="B+",VLOOKUP(H17,'Tabela %'!$C$63:$E$77,3,FALSE),IF(B17="B-",VLOOKUP(H17,'Tabela %'!$C$78:$E$92,3,FALSE),IF(B17="C",VLOOKUP(H17,'Tabela %'!$C$93:$E$107,3,FALSE),IF(B17="C+",VLOOKUP(H17,'Tabela %'!$C$108:$E$122,3,FALSE),IF(B17="C-",VLOOKUP(H17,'Tabela %'!$C$123:$E$137,3,FALSE),IF(B17="D",VLOOKUP(H17,'Tabela %'!$C$138:$E$152,3,FALSE),IF(B17="D+",VLOOKUP(H17,'Tabela %'!$C$153:$E$167,3,FALSE),IF(B17="D-",VLOOKUP(H17,'Tabela %'!$C$168:$E$182,3,FALSE),IF(B17="E",VLOOKUP(H17,'Tabela %'!$C$183:$E$197,3,FALSE),IF(B17="E+",VLOOKUP(H17,'Tabela %'!$C$198:$E$212,3,FALSE),IF(B17="E-",VLOOKUP(H17,'Tabela %'!$C$213:$E$227,3,FALSE),0)))))))))))))))</f>
        <v>0.3</v>
      </c>
      <c r="F17" s="28">
        <f t="shared" si="2"/>
        <v>0.35</v>
      </c>
      <c r="G17" s="27" t="s">
        <v>336</v>
      </c>
      <c r="H17" s="26" t="str">
        <f>OFFSET(Equipes!D$2,MATCH(G17,Equipes!D$3:D$132,0),1)</f>
        <v>D+</v>
      </c>
      <c r="I17" s="29">
        <f t="shared" ref="I17:K17" si="17">1/D17</f>
        <v>2.857142857</v>
      </c>
      <c r="J17" s="29">
        <f t="shared" si="17"/>
        <v>3.333333333</v>
      </c>
      <c r="K17" s="29">
        <f t="shared" si="17"/>
        <v>2.857142857</v>
      </c>
      <c r="L17" s="26">
        <f>IF(B17="A",VLOOKUP(H17,'Tabela %'!$C$3:$G$17,5,FALSE),IF(B17="A+",VLOOKUP(H17,'Tabela %'!$C$18:$G$32,5,FALSE),IF(B17="A-",VLOOKUP(H17,'Tabela %'!$C$33:$G$47,5,FALSE),IF(B17="B",VLOOKUP(H17,'Tabela %'!$C$48:$G$62,5,FALSE),IF(B17="B+",VLOOKUP(H17,'Tabela %'!$C$63:$G$77,5,FALSE),IF(B17="B-",VLOOKUP(H17,'Tabela %'!$C$78:$G$92,5,FALSE),IF(B17="C",VLOOKUP(H17,'Tabela %'!$C$93:$G$107,5,FALSE),IF(B17="C+",VLOOKUP(H17,'Tabela %'!$C$108:$G$122,5,FALSE),IF(B17="C-",VLOOKUP(H17,'Tabela %'!$C$123:$G$137,5,FALSE),IF(B17="D",VLOOKUP(H17,'Tabela %'!$C$138:$G$152,5,FALSE),IF(B17="D+",VLOOKUP(H17,'Tabela %'!$C$153:$G$167,5,FALSE),IF(B17="D-",VLOOKUP(H17,'Tabela %'!$C$168:$G$182,5,FALSE),IF(B17="E",VLOOKUP(H17,'Tabela %'!$C$183:$G$197,5,FALSE),IF(B17="E+",VLOOKUP(H17,'Tabela %'!$C$198:$G$212,5,FALSE),IF(B17="E-",VLOOKUP(H17,'Tabela %'!$C$213:$G$227,5,FALSE),0)))))))))))))))</f>
        <v>0</v>
      </c>
      <c r="M17" s="26">
        <f t="shared" si="4"/>
        <v>0</v>
      </c>
      <c r="N17" s="30"/>
      <c r="O17" s="31"/>
    </row>
    <row r="18" ht="15.75" customHeight="1">
      <c r="B18" s="26" t="str">
        <f>OFFSET(Equipes!D$2,MATCH(C18,Equipes!D$3:D$132,0),1)</f>
        <v>B-</v>
      </c>
      <c r="C18" s="27" t="s">
        <v>331</v>
      </c>
      <c r="D18" s="28">
        <f>IF(B18="A",VLOOKUP(H18,'Tabela %'!$C$3:$D$17,2,FALSE),IF(B18="A+",VLOOKUP(H18,'Tabela %'!$C$18:$D$32,2,FALSE),IF(B18="A-",VLOOKUP(H18,'Tabela %'!$C$33:$D$47,2,FALSE),IF(B18="B",VLOOKUP(H18,'Tabela %'!$C$48:$D$62,2,FALSE),IF(B18="B+",VLOOKUP(H18,'Tabela %'!$C$63:$D$77,2,FALSE),IF(B18="B-",VLOOKUP(H18,'Tabela %'!$C$78:$D$92,2,FALSE),IF(B18="C",VLOOKUP(H18,'Tabela %'!$C$93:$D$107,2,FALSE),IF(B18="C+",VLOOKUP(H18,'Tabela %'!$C$108:$D$122,2,FALSE),IF(B18="C-",VLOOKUP(H18,'Tabela %'!$C$123:$D$137,2,FALSE),IF(B18="D",VLOOKUP(H18,'Tabela %'!$C$138:$D$152,2,FALSE),IF(B18="D+",VLOOKUP(H18,'Tabela %'!$C$153:$D$167,2,FALSE),IF(B18="D-",VLOOKUP(H18,'Tabela %'!$C$168:$D$182,2,FALSE),IF(B18="E",VLOOKUP(H18,'Tabela %'!$C$183:$D$197,2,FALSE),IF(B18="E+",VLOOKUP(H18,'Tabela %'!$C$198:$D$212,2,FALSE),IF(B18="E-",VLOOKUP(H18,'Tabela %'!$C$213:$D$227,2,FALSE),0)))))))))))))))</f>
        <v>0.65</v>
      </c>
      <c r="E18" s="28">
        <f>IF(B18="A",VLOOKUP(H18,'Tabela %'!$C$3:$E$17,3,FALSE),IF(B18="A+",VLOOKUP(H18,'Tabela %'!$C$18:$E$32,3,FALSE),IF(B18="A-",VLOOKUP(H18,'Tabela %'!$C$33:$E$47,3,FALSE),IF(B18="B",VLOOKUP(H18,'Tabela %'!$C$48:$E$62,3,FALSE),IF(B18="B+",VLOOKUP(H18,'Tabela %'!$C$63:$E$77,3,FALSE),IF(B18="B-",VLOOKUP(H18,'Tabela %'!$C$78:$E$92,3,FALSE),IF(B18="C",VLOOKUP(H18,'Tabela %'!$C$93:$E$107,3,FALSE),IF(B18="C+",VLOOKUP(H18,'Tabela %'!$C$108:$E$122,3,FALSE),IF(B18="C-",VLOOKUP(H18,'Tabela %'!$C$123:$E$137,3,FALSE),IF(B18="D",VLOOKUP(H18,'Tabela %'!$C$138:$E$152,3,FALSE),IF(B18="D+",VLOOKUP(H18,'Tabela %'!$C$153:$E$167,3,FALSE),IF(B18="D-",VLOOKUP(H18,'Tabela %'!$C$168:$E$182,3,FALSE),IF(B18="E",VLOOKUP(H18,'Tabela %'!$C$183:$E$197,3,FALSE),IF(B18="E+",VLOOKUP(H18,'Tabela %'!$C$198:$E$212,3,FALSE),IF(B18="E-",VLOOKUP(H18,'Tabela %'!$C$213:$E$227,3,FALSE),0)))))))))))))))</f>
        <v>0.2</v>
      </c>
      <c r="F18" s="28">
        <f t="shared" si="2"/>
        <v>0.15</v>
      </c>
      <c r="G18" s="27" t="s">
        <v>328</v>
      </c>
      <c r="H18" s="26" t="str">
        <f>OFFSET(Equipes!D$2,MATCH(G18,Equipes!D$3:D$132,0),1)</f>
        <v>D</v>
      </c>
      <c r="I18" s="29">
        <f t="shared" ref="I18:K18" si="18">1/D18</f>
        <v>1.538461538</v>
      </c>
      <c r="J18" s="29">
        <f t="shared" si="18"/>
        <v>5</v>
      </c>
      <c r="K18" s="29">
        <f t="shared" si="18"/>
        <v>6.666666667</v>
      </c>
      <c r="L18" s="26">
        <f>IF(B18="A",VLOOKUP(H18,'Tabela %'!$C$3:$G$17,5,FALSE),IF(B18="A+",VLOOKUP(H18,'Tabela %'!$C$18:$G$32,5,FALSE),IF(B18="A-",VLOOKUP(H18,'Tabela %'!$C$33:$G$47,5,FALSE),IF(B18="B",VLOOKUP(H18,'Tabela %'!$C$48:$G$62,5,FALSE),IF(B18="B+",VLOOKUP(H18,'Tabela %'!$C$63:$G$77,5,FALSE),IF(B18="B-",VLOOKUP(H18,'Tabela %'!$C$78:$G$92,5,FALSE),IF(B18="C",VLOOKUP(H18,'Tabela %'!$C$93:$G$107,5,FALSE),IF(B18="C+",VLOOKUP(H18,'Tabela %'!$C$108:$G$122,5,FALSE),IF(B18="C-",VLOOKUP(H18,'Tabela %'!$C$123:$G$137,5,FALSE),IF(B18="D",VLOOKUP(H18,'Tabela %'!$C$138:$G$152,5,FALSE),IF(B18="D+",VLOOKUP(H18,'Tabela %'!$C$153:$G$167,5,FALSE),IF(B18="D-",VLOOKUP(H18,'Tabela %'!$C$168:$G$182,5,FALSE),IF(B18="E",VLOOKUP(H18,'Tabela %'!$C$183:$G$197,5,FALSE),IF(B18="E+",VLOOKUP(H18,'Tabela %'!$C$198:$G$212,5,FALSE),IF(B18="E-",VLOOKUP(H18,'Tabela %'!$C$213:$G$227,5,FALSE),0)))))))))))))))</f>
        <v>-1.25</v>
      </c>
      <c r="M18" s="26">
        <f t="shared" si="4"/>
        <v>1.25</v>
      </c>
      <c r="N18" s="30"/>
      <c r="O18" s="31"/>
    </row>
    <row r="19" ht="15.75" customHeight="1">
      <c r="B19" s="26" t="str">
        <f>OFFSET(Equipes!D$2,MATCH(C19,Equipes!D$3:D$132,0),1)</f>
        <v>B-</v>
      </c>
      <c r="C19" s="27" t="s">
        <v>388</v>
      </c>
      <c r="D19" s="28">
        <f>IF(B19="A",VLOOKUP(H19,'Tabela %'!$C$3:$D$17,2,FALSE),IF(B19="A+",VLOOKUP(H19,'Tabela %'!$C$18:$D$32,2,FALSE),IF(B19="A-",VLOOKUP(H19,'Tabela %'!$C$33:$D$47,2,FALSE),IF(B19="B",VLOOKUP(H19,'Tabela %'!$C$48:$D$62,2,FALSE),IF(B19="B+",VLOOKUP(H19,'Tabela %'!$C$63:$D$77,2,FALSE),IF(B19="B-",VLOOKUP(H19,'Tabela %'!$C$78:$D$92,2,FALSE),IF(B19="C",VLOOKUP(H19,'Tabela %'!$C$93:$D$107,2,FALSE),IF(B19="C+",VLOOKUP(H19,'Tabela %'!$C$108:$D$122,2,FALSE),IF(B19="C-",VLOOKUP(H19,'Tabela %'!$C$123:$D$137,2,FALSE),IF(B19="D",VLOOKUP(H19,'Tabela %'!$C$138:$D$152,2,FALSE),IF(B19="D+",VLOOKUP(H19,'Tabela %'!$C$153:$D$167,2,FALSE),IF(B19="D-",VLOOKUP(H19,'Tabela %'!$C$168:$D$182,2,FALSE),IF(B19="E",VLOOKUP(H19,'Tabela %'!$C$183:$D$197,2,FALSE),IF(B19="E+",VLOOKUP(H19,'Tabela %'!$C$198:$D$212,2,FALSE),IF(B19="E-",VLOOKUP(H19,'Tabela %'!$C$213:$D$227,2,FALSE),0)))))))))))))))</f>
        <v>0.68</v>
      </c>
      <c r="E19" s="28">
        <f>IF(B19="A",VLOOKUP(H19,'Tabela %'!$C$3:$E$17,3,FALSE),IF(B19="A+",VLOOKUP(H19,'Tabela %'!$C$18:$E$32,3,FALSE),IF(B19="A-",VLOOKUP(H19,'Tabela %'!$C$33:$E$47,3,FALSE),IF(B19="B",VLOOKUP(H19,'Tabela %'!$C$48:$E$62,3,FALSE),IF(B19="B+",VLOOKUP(H19,'Tabela %'!$C$63:$E$77,3,FALSE),IF(B19="B-",VLOOKUP(H19,'Tabela %'!$C$78:$E$92,3,FALSE),IF(B19="C",VLOOKUP(H19,'Tabela %'!$C$93:$E$107,3,FALSE),IF(B19="C+",VLOOKUP(H19,'Tabela %'!$C$108:$E$122,3,FALSE),IF(B19="C-",VLOOKUP(H19,'Tabela %'!$C$123:$E$137,3,FALSE),IF(B19="D",VLOOKUP(H19,'Tabela %'!$C$138:$E$152,3,FALSE),IF(B19="D+",VLOOKUP(H19,'Tabela %'!$C$153:$E$167,3,FALSE),IF(B19="D-",VLOOKUP(H19,'Tabela %'!$C$168:$E$182,3,FALSE),IF(B19="E",VLOOKUP(H19,'Tabela %'!$C$183:$E$197,3,FALSE),IF(B19="E+",VLOOKUP(H19,'Tabela %'!$C$198:$E$212,3,FALSE),IF(B19="E-",VLOOKUP(H19,'Tabela %'!$C$213:$E$227,3,FALSE),0)))))))))))))))</f>
        <v>0.19</v>
      </c>
      <c r="F19" s="28">
        <f t="shared" si="2"/>
        <v>0.13</v>
      </c>
      <c r="G19" s="27" t="s">
        <v>398</v>
      </c>
      <c r="H19" s="26" t="str">
        <f>OFFSET(Equipes!D$2,MATCH(G19,Equipes!D$3:D$132,0),1)</f>
        <v>D-</v>
      </c>
      <c r="I19" s="29">
        <f t="shared" ref="I19:K19" si="19">1/D19</f>
        <v>1.470588235</v>
      </c>
      <c r="J19" s="29">
        <f t="shared" si="19"/>
        <v>5.263157895</v>
      </c>
      <c r="K19" s="29">
        <f t="shared" si="19"/>
        <v>7.692307692</v>
      </c>
      <c r="L19" s="26">
        <f>IF(B19="A",VLOOKUP(H19,'Tabela %'!$C$3:$G$17,5,FALSE),IF(B19="A+",VLOOKUP(H19,'Tabela %'!$C$18:$G$32,5,FALSE),IF(B19="A-",VLOOKUP(H19,'Tabela %'!$C$33:$G$47,5,FALSE),IF(B19="B",VLOOKUP(H19,'Tabela %'!$C$48:$G$62,5,FALSE),IF(B19="B+",VLOOKUP(H19,'Tabela %'!$C$63:$G$77,5,FALSE),IF(B19="B-",VLOOKUP(H19,'Tabela %'!$C$78:$G$92,5,FALSE),IF(B19="C",VLOOKUP(H19,'Tabela %'!$C$93:$G$107,5,FALSE),IF(B19="C+",VLOOKUP(H19,'Tabela %'!$C$108:$G$122,5,FALSE),IF(B19="C-",VLOOKUP(H19,'Tabela %'!$C$123:$G$137,5,FALSE),IF(B19="D",VLOOKUP(H19,'Tabela %'!$C$138:$G$152,5,FALSE),IF(B19="D+",VLOOKUP(H19,'Tabela %'!$C$153:$G$167,5,FALSE),IF(B19="D-",VLOOKUP(H19,'Tabela %'!$C$168:$G$182,5,FALSE),IF(B19="E",VLOOKUP(H19,'Tabela %'!$C$183:$G$197,5,FALSE),IF(B19="E+",VLOOKUP(H19,'Tabela %'!$C$198:$G$212,5,FALSE),IF(B19="E-",VLOOKUP(H19,'Tabela %'!$C$213:$G$227,5,FALSE),0)))))))))))))))</f>
        <v>-1.5</v>
      </c>
      <c r="M19" s="26">
        <f t="shared" si="4"/>
        <v>1.5</v>
      </c>
      <c r="N19" s="30"/>
      <c r="O19" s="31"/>
    </row>
    <row r="20" ht="15.75" customHeight="1">
      <c r="B20" s="26" t="str">
        <f>OFFSET(Equipes!D$2,MATCH(C20,Equipes!D$3:D$132,0),1)</f>
        <v>D+</v>
      </c>
      <c r="C20" s="27" t="s">
        <v>393</v>
      </c>
      <c r="D20" s="28">
        <f>IF(B20="A",VLOOKUP(H20,'Tabela %'!$C$3:$D$17,2,FALSE),IF(B20="A+",VLOOKUP(H20,'Tabela %'!$C$18:$D$32,2,FALSE),IF(B20="A-",VLOOKUP(H20,'Tabela %'!$C$33:$D$47,2,FALSE),IF(B20="B",VLOOKUP(H20,'Tabela %'!$C$48:$D$62,2,FALSE),IF(B20="B+",VLOOKUP(H20,'Tabela %'!$C$63:$D$77,2,FALSE),IF(B20="B-",VLOOKUP(H20,'Tabela %'!$C$78:$D$92,2,FALSE),IF(B20="C",VLOOKUP(H20,'Tabela %'!$C$93:$D$107,2,FALSE),IF(B20="C+",VLOOKUP(H20,'Tabela %'!$C$108:$D$122,2,FALSE),IF(B20="C-",VLOOKUP(H20,'Tabela %'!$C$123:$D$137,2,FALSE),IF(B20="D",VLOOKUP(H20,'Tabela %'!$C$138:$D$152,2,FALSE),IF(B20="D+",VLOOKUP(H20,'Tabela %'!$C$153:$D$167,2,FALSE),IF(B20="D-",VLOOKUP(H20,'Tabela %'!$C$168:$D$182,2,FALSE),IF(B20="E",VLOOKUP(H20,'Tabela %'!$C$183:$D$197,2,FALSE),IF(B20="E+",VLOOKUP(H20,'Tabela %'!$C$198:$D$212,2,FALSE),IF(B20="E-",VLOOKUP(H20,'Tabela %'!$C$213:$D$227,2,FALSE),0)))))))))))))))</f>
        <v>0.31</v>
      </c>
      <c r="E20" s="28">
        <f>IF(B20="A",VLOOKUP(H20,'Tabela %'!$C$3:$E$17,3,FALSE),IF(B20="A+",VLOOKUP(H20,'Tabela %'!$C$18:$E$32,3,FALSE),IF(B20="A-",VLOOKUP(H20,'Tabela %'!$C$33:$E$47,3,FALSE),IF(B20="B",VLOOKUP(H20,'Tabela %'!$C$48:$E$62,3,FALSE),IF(B20="B+",VLOOKUP(H20,'Tabela %'!$C$63:$E$77,3,FALSE),IF(B20="B-",VLOOKUP(H20,'Tabela %'!$C$78:$E$92,3,FALSE),IF(B20="C",VLOOKUP(H20,'Tabela %'!$C$93:$E$107,3,FALSE),IF(B20="C+",VLOOKUP(H20,'Tabela %'!$C$108:$E$122,3,FALSE),IF(B20="C-",VLOOKUP(H20,'Tabela %'!$C$123:$E$137,3,FALSE),IF(B20="D",VLOOKUP(H20,'Tabela %'!$C$138:$E$152,3,FALSE),IF(B20="D+",VLOOKUP(H20,'Tabela %'!$C$153:$E$167,3,FALSE),IF(B20="D-",VLOOKUP(H20,'Tabela %'!$C$168:$E$182,3,FALSE),IF(B20="E",VLOOKUP(H20,'Tabela %'!$C$183:$E$197,3,FALSE),IF(B20="E+",VLOOKUP(H20,'Tabela %'!$C$198:$E$212,3,FALSE),IF(B20="E-",VLOOKUP(H20,'Tabela %'!$C$213:$E$227,3,FALSE),0)))))))))))))))</f>
        <v>0.27</v>
      </c>
      <c r="F20" s="28">
        <f t="shared" si="2"/>
        <v>0.42</v>
      </c>
      <c r="G20" s="27" t="s">
        <v>391</v>
      </c>
      <c r="H20" s="26" t="str">
        <f>OFFSET(Equipes!D$2,MATCH(G20,Equipes!D$3:D$132,0),1)</f>
        <v>C-</v>
      </c>
      <c r="I20" s="29">
        <f t="shared" ref="I20:K20" si="20">1/D20</f>
        <v>3.225806452</v>
      </c>
      <c r="J20" s="29">
        <f t="shared" si="20"/>
        <v>3.703703704</v>
      </c>
      <c r="K20" s="29">
        <f t="shared" si="20"/>
        <v>2.380952381</v>
      </c>
      <c r="L20" s="26">
        <f>IF(B20="A",VLOOKUP(H20,'Tabela %'!$C$3:$G$17,5,FALSE),IF(B20="A+",VLOOKUP(H20,'Tabela %'!$C$18:$G$32,5,FALSE),IF(B20="A-",VLOOKUP(H20,'Tabela %'!$C$33:$G$47,5,FALSE),IF(B20="B",VLOOKUP(H20,'Tabela %'!$C$48:$G$62,5,FALSE),IF(B20="B+",VLOOKUP(H20,'Tabela %'!$C$63:$G$77,5,FALSE),IF(B20="B-",VLOOKUP(H20,'Tabela %'!$C$78:$G$92,5,FALSE),IF(B20="C",VLOOKUP(H20,'Tabela %'!$C$93:$G$107,5,FALSE),IF(B20="C+",VLOOKUP(H20,'Tabela %'!$C$108:$G$122,5,FALSE),IF(B20="C-",VLOOKUP(H20,'Tabela %'!$C$123:$G$137,5,FALSE),IF(B20="D",VLOOKUP(H20,'Tabela %'!$C$138:$G$152,5,FALSE),IF(B20="D+",VLOOKUP(H20,'Tabela %'!$C$153:$G$167,5,FALSE),IF(B20="D-",VLOOKUP(H20,'Tabela %'!$C$168:$G$182,5,FALSE),IF(B20="E",VLOOKUP(H20,'Tabela %'!$C$183:$G$197,5,FALSE),IF(B20="E+",VLOOKUP(H20,'Tabela %'!$C$198:$G$212,5,FALSE),IF(B20="E-",VLOOKUP(H20,'Tabela %'!$C$213:$G$227,5,FALSE),0)))))))))))))))</f>
        <v>0.25</v>
      </c>
      <c r="M20" s="26">
        <f t="shared" si="4"/>
        <v>-0.25</v>
      </c>
      <c r="N20" s="30"/>
      <c r="O20" s="31"/>
    </row>
    <row r="21" ht="15.75" customHeight="1">
      <c r="B21" s="26" t="str">
        <f>OFFSET(Equipes!D$2,MATCH(C21,Equipes!D$3:D$132,0),1)</f>
        <v>D+</v>
      </c>
      <c r="C21" s="27" t="s">
        <v>421</v>
      </c>
      <c r="D21" s="28">
        <f>IF(B21="A",VLOOKUP(H21,'Tabela %'!$C$3:$D$17,2,FALSE),IF(B21="A+",VLOOKUP(H21,'Tabela %'!$C$18:$D$32,2,FALSE),IF(B21="A-",VLOOKUP(H21,'Tabela %'!$C$33:$D$47,2,FALSE),IF(B21="B",VLOOKUP(H21,'Tabela %'!$C$48:$D$62,2,FALSE),IF(B21="B+",VLOOKUP(H21,'Tabela %'!$C$63:$D$77,2,FALSE),IF(B21="B-",VLOOKUP(H21,'Tabela %'!$C$78:$D$92,2,FALSE),IF(B21="C",VLOOKUP(H21,'Tabela %'!$C$93:$D$107,2,FALSE),IF(B21="C+",VLOOKUP(H21,'Tabela %'!$C$108:$D$122,2,FALSE),IF(B21="C-",VLOOKUP(H21,'Tabela %'!$C$123:$D$137,2,FALSE),IF(B21="D",VLOOKUP(H21,'Tabela %'!$C$138:$D$152,2,FALSE),IF(B21="D+",VLOOKUP(H21,'Tabela %'!$C$153:$D$167,2,FALSE),IF(B21="D-",VLOOKUP(H21,'Tabela %'!$C$168:$D$182,2,FALSE),IF(B21="E",VLOOKUP(H21,'Tabela %'!$C$183:$D$197,2,FALSE),IF(B21="E+",VLOOKUP(H21,'Tabela %'!$C$198:$D$212,2,FALSE),IF(B21="E-",VLOOKUP(H21,'Tabela %'!$C$213:$D$227,2,FALSE),0)))))))))))))))</f>
        <v>0.52</v>
      </c>
      <c r="E21" s="28">
        <f>IF(B21="A",VLOOKUP(H21,'Tabela %'!$C$3:$E$17,3,FALSE),IF(B21="A+",VLOOKUP(H21,'Tabela %'!$C$18:$E$32,3,FALSE),IF(B21="A-",VLOOKUP(H21,'Tabela %'!$C$33:$E$47,3,FALSE),IF(B21="B",VLOOKUP(H21,'Tabela %'!$C$48:$E$62,3,FALSE),IF(B21="B+",VLOOKUP(H21,'Tabela %'!$C$63:$E$77,3,FALSE),IF(B21="B-",VLOOKUP(H21,'Tabela %'!$C$78:$E$92,3,FALSE),IF(B21="C",VLOOKUP(H21,'Tabela %'!$C$93:$E$107,3,FALSE),IF(B21="C+",VLOOKUP(H21,'Tabela %'!$C$108:$E$122,3,FALSE),IF(B21="C-",VLOOKUP(H21,'Tabela %'!$C$123:$E$137,3,FALSE),IF(B21="D",VLOOKUP(H21,'Tabela %'!$C$138:$E$152,3,FALSE),IF(B21="D+",VLOOKUP(H21,'Tabela %'!$C$153:$E$167,3,FALSE),IF(B21="D-",VLOOKUP(H21,'Tabela %'!$C$168:$E$182,3,FALSE),IF(B21="E",VLOOKUP(H21,'Tabela %'!$C$183:$E$197,3,FALSE),IF(B21="E+",VLOOKUP(H21,'Tabela %'!$C$198:$E$212,3,FALSE),IF(B21="E-",VLOOKUP(H21,'Tabela %'!$C$213:$E$227,3,FALSE),0)))))))))))))))</f>
        <v>0.25</v>
      </c>
      <c r="F21" s="28">
        <f t="shared" si="2"/>
        <v>0.23</v>
      </c>
      <c r="G21" s="27" t="s">
        <v>433</v>
      </c>
      <c r="H21" s="26" t="str">
        <f>OFFSET(Equipes!D$2,MATCH(G21,Equipes!D$3:D$132,0),1)</f>
        <v>E+</v>
      </c>
      <c r="I21" s="29">
        <f t="shared" ref="I21:K21" si="21">1/D21</f>
        <v>1.923076923</v>
      </c>
      <c r="J21" s="29">
        <f t="shared" si="21"/>
        <v>4</v>
      </c>
      <c r="K21" s="29">
        <f t="shared" si="21"/>
        <v>4.347826087</v>
      </c>
      <c r="L21" s="26">
        <f>IF(B21="A",VLOOKUP(H21,'Tabela %'!$C$3:$G$17,5,FALSE),IF(B21="A+",VLOOKUP(H21,'Tabela %'!$C$18:$G$32,5,FALSE),IF(B21="A-",VLOOKUP(H21,'Tabela %'!$C$33:$G$47,5,FALSE),IF(B21="B",VLOOKUP(H21,'Tabela %'!$C$48:$G$62,5,FALSE),IF(B21="B+",VLOOKUP(H21,'Tabela %'!$C$63:$G$77,5,FALSE),IF(B21="B-",VLOOKUP(H21,'Tabela %'!$C$78:$G$92,5,FALSE),IF(B21="C",VLOOKUP(H21,'Tabela %'!$C$93:$G$107,5,FALSE),IF(B21="C+",VLOOKUP(H21,'Tabela %'!$C$108:$G$122,5,FALSE),IF(B21="C-",VLOOKUP(H21,'Tabela %'!$C$123:$G$137,5,FALSE),IF(B21="D",VLOOKUP(H21,'Tabela %'!$C$138:$G$152,5,FALSE),IF(B21="D+",VLOOKUP(H21,'Tabela %'!$C$153:$G$167,5,FALSE),IF(B21="D-",VLOOKUP(H21,'Tabela %'!$C$168:$G$182,5,FALSE),IF(B21="E",VLOOKUP(H21,'Tabela %'!$C$183:$G$197,5,FALSE),IF(B21="E+",VLOOKUP(H21,'Tabela %'!$C$198:$G$212,5,FALSE),IF(B21="E-",VLOOKUP(H21,'Tabela %'!$C$213:$G$227,5,FALSE),0)))))))))))))))</f>
        <v>-0.5</v>
      </c>
      <c r="M21" s="26">
        <f t="shared" si="4"/>
        <v>0.5</v>
      </c>
      <c r="N21" s="30"/>
      <c r="O21" s="31"/>
    </row>
    <row r="22" ht="15.75" customHeight="1">
      <c r="B22" s="26" t="str">
        <f>OFFSET(Equipes!D$2,MATCH(C22,Equipes!D$3:D$132,0),1)</f>
        <v>C</v>
      </c>
      <c r="C22" s="27" t="s">
        <v>427</v>
      </c>
      <c r="D22" s="28">
        <f>IF(B22="A",VLOOKUP(H22,'Tabela %'!$C$3:$D$17,2,FALSE),IF(B22="A+",VLOOKUP(H22,'Tabela %'!$C$18:$D$32,2,FALSE),IF(B22="A-",VLOOKUP(H22,'Tabela %'!$C$33:$D$47,2,FALSE),IF(B22="B",VLOOKUP(H22,'Tabela %'!$C$48:$D$62,2,FALSE),IF(B22="B+",VLOOKUP(H22,'Tabela %'!$C$63:$D$77,2,FALSE),IF(B22="B-",VLOOKUP(H22,'Tabela %'!$C$78:$D$92,2,FALSE),IF(B22="C",VLOOKUP(H22,'Tabela %'!$C$93:$D$107,2,FALSE),IF(B22="C+",VLOOKUP(H22,'Tabela %'!$C$108:$D$122,2,FALSE),IF(B22="C-",VLOOKUP(H22,'Tabela %'!$C$123:$D$137,2,FALSE),IF(B22="D",VLOOKUP(H22,'Tabela %'!$C$138:$D$152,2,FALSE),IF(B22="D+",VLOOKUP(H22,'Tabela %'!$C$153:$D$167,2,FALSE),IF(B22="D-",VLOOKUP(H22,'Tabela %'!$C$168:$D$182,2,FALSE),IF(B22="E",VLOOKUP(H22,'Tabela %'!$C$183:$D$197,2,FALSE),IF(B22="E+",VLOOKUP(H22,'Tabela %'!$C$198:$D$212,2,FALSE),IF(B22="E-",VLOOKUP(H22,'Tabela %'!$C$213:$D$227,2,FALSE),0)))))))))))))))</f>
        <v>0.11</v>
      </c>
      <c r="E22" s="28">
        <f>IF(B22="A",VLOOKUP(H22,'Tabela %'!$C$3:$E$17,3,FALSE),IF(B22="A+",VLOOKUP(H22,'Tabela %'!$C$18:$E$32,3,FALSE),IF(B22="A-",VLOOKUP(H22,'Tabela %'!$C$33:$E$47,3,FALSE),IF(B22="B",VLOOKUP(H22,'Tabela %'!$C$48:$E$62,3,FALSE),IF(B22="B+",VLOOKUP(H22,'Tabela %'!$C$63:$E$77,3,FALSE),IF(B22="B-",VLOOKUP(H22,'Tabela %'!$C$78:$E$92,3,FALSE),IF(B22="C",VLOOKUP(H22,'Tabela %'!$C$93:$E$107,3,FALSE),IF(B22="C+",VLOOKUP(H22,'Tabela %'!$C$108:$E$122,3,FALSE),IF(B22="C-",VLOOKUP(H22,'Tabela %'!$C$123:$E$137,3,FALSE),IF(B22="D",VLOOKUP(H22,'Tabela %'!$C$138:$E$152,3,FALSE),IF(B22="D+",VLOOKUP(H22,'Tabela %'!$C$153:$E$167,3,FALSE),IF(B22="D-",VLOOKUP(H22,'Tabela %'!$C$168:$E$182,3,FALSE),IF(B22="E",VLOOKUP(H22,'Tabela %'!$C$183:$E$197,3,FALSE),IF(B22="E+",VLOOKUP(H22,'Tabela %'!$C$198:$E$212,3,FALSE),IF(B22="E-",VLOOKUP(H22,'Tabela %'!$C$213:$E$227,3,FALSE),0)))))))))))))))</f>
        <v>0.18</v>
      </c>
      <c r="F22" s="28">
        <f t="shared" si="2"/>
        <v>0.71</v>
      </c>
      <c r="G22" s="27" t="s">
        <v>423</v>
      </c>
      <c r="H22" s="26" t="str">
        <f>OFFSET(Equipes!D$2,MATCH(G22,Equipes!D$3:D$132,0),1)</f>
        <v>A+</v>
      </c>
      <c r="I22" s="29">
        <f t="shared" ref="I22:K22" si="22">1/D22</f>
        <v>9.090909091</v>
      </c>
      <c r="J22" s="29">
        <f t="shared" si="22"/>
        <v>5.555555556</v>
      </c>
      <c r="K22" s="29">
        <f t="shared" si="22"/>
        <v>1.408450704</v>
      </c>
      <c r="L22" s="26">
        <f>IF(B22="A",VLOOKUP(H22,'Tabela %'!$C$3:$G$17,5,FALSE),IF(B22="A+",VLOOKUP(H22,'Tabela %'!$C$18:$G$32,5,FALSE),IF(B22="A-",VLOOKUP(H22,'Tabela %'!$C$33:$G$47,5,FALSE),IF(B22="B",VLOOKUP(H22,'Tabela %'!$C$48:$G$62,5,FALSE),IF(B22="B+",VLOOKUP(H22,'Tabela %'!$C$63:$G$77,5,FALSE),IF(B22="B-",VLOOKUP(H22,'Tabela %'!$C$78:$G$92,5,FALSE),IF(B22="C",VLOOKUP(H22,'Tabela %'!$C$93:$G$107,5,FALSE),IF(B22="C+",VLOOKUP(H22,'Tabela %'!$C$108:$G$122,5,FALSE),IF(B22="C-",VLOOKUP(H22,'Tabela %'!$C$123:$G$137,5,FALSE),IF(B22="D",VLOOKUP(H22,'Tabela %'!$C$138:$G$152,5,FALSE),IF(B22="D+",VLOOKUP(H22,'Tabela %'!$C$153:$G$167,5,FALSE),IF(B22="D-",VLOOKUP(H22,'Tabela %'!$C$168:$G$182,5,FALSE),IF(B22="E",VLOOKUP(H22,'Tabela %'!$C$183:$G$197,5,FALSE),IF(B22="E+",VLOOKUP(H22,'Tabela %'!$C$198:$G$212,5,FALSE),IF(B22="E-",VLOOKUP(H22,'Tabela %'!$C$213:$G$227,5,FALSE),0)))))))))))))))</f>
        <v>1.5</v>
      </c>
      <c r="M22" s="26">
        <f t="shared" si="4"/>
        <v>-1.5</v>
      </c>
      <c r="N22" s="30"/>
      <c r="O22" s="31"/>
    </row>
    <row r="23" ht="15.75" customHeight="1">
      <c r="B23" s="26" t="str">
        <f>OFFSET(Equipes!D$2,MATCH(C23,Equipes!D$3:D$132,0),1)</f>
        <v>C</v>
      </c>
      <c r="C23" s="27" t="s">
        <v>437</v>
      </c>
      <c r="D23" s="28">
        <f>IF(B23="A",VLOOKUP(H23,'Tabela %'!$C$3:$D$17,2,FALSE),IF(B23="A+",VLOOKUP(H23,'Tabela %'!$C$18:$D$32,2,FALSE),IF(B23="A-",VLOOKUP(H23,'Tabela %'!$C$33:$D$47,2,FALSE),IF(B23="B",VLOOKUP(H23,'Tabela %'!$C$48:$D$62,2,FALSE),IF(B23="B+",VLOOKUP(H23,'Tabela %'!$C$63:$D$77,2,FALSE),IF(B23="B-",VLOOKUP(H23,'Tabela %'!$C$78:$D$92,2,FALSE),IF(B23="C",VLOOKUP(H23,'Tabela %'!$C$93:$D$107,2,FALSE),IF(B23="C+",VLOOKUP(H23,'Tabela %'!$C$108:$D$122,2,FALSE),IF(B23="C-",VLOOKUP(H23,'Tabela %'!$C$123:$D$137,2,FALSE),IF(B23="D",VLOOKUP(H23,'Tabela %'!$C$138:$D$152,2,FALSE),IF(B23="D+",VLOOKUP(H23,'Tabela %'!$C$153:$D$167,2,FALSE),IF(B23="D-",VLOOKUP(H23,'Tabela %'!$C$168:$D$182,2,FALSE),IF(B23="E",VLOOKUP(H23,'Tabela %'!$C$183:$D$197,2,FALSE),IF(B23="E+",VLOOKUP(H23,'Tabela %'!$C$198:$D$212,2,FALSE),IF(B23="E-",VLOOKUP(H23,'Tabela %'!$C$213:$D$227,2,FALSE),0)))))))))))))))</f>
        <v>0.71</v>
      </c>
      <c r="E23" s="28">
        <f>IF(B23="A",VLOOKUP(H23,'Tabela %'!$C$3:$E$17,3,FALSE),IF(B23="A+",VLOOKUP(H23,'Tabela %'!$C$18:$E$32,3,FALSE),IF(B23="A-",VLOOKUP(H23,'Tabela %'!$C$33:$E$47,3,FALSE),IF(B23="B",VLOOKUP(H23,'Tabela %'!$C$48:$E$62,3,FALSE),IF(B23="B+",VLOOKUP(H23,'Tabela %'!$C$63:$E$77,3,FALSE),IF(B23="B-",VLOOKUP(H23,'Tabela %'!$C$78:$E$92,3,FALSE),IF(B23="C",VLOOKUP(H23,'Tabela %'!$C$93:$E$107,3,FALSE),IF(B23="C+",VLOOKUP(H23,'Tabela %'!$C$108:$E$122,3,FALSE),IF(B23="C-",VLOOKUP(H23,'Tabela %'!$C$123:$E$137,3,FALSE),IF(B23="D",VLOOKUP(H23,'Tabela %'!$C$138:$E$152,3,FALSE),IF(B23="D+",VLOOKUP(H23,'Tabela %'!$C$153:$E$167,3,FALSE),IF(B23="D-",VLOOKUP(H23,'Tabela %'!$C$168:$E$182,3,FALSE),IF(B23="E",VLOOKUP(H23,'Tabela %'!$C$183:$E$197,3,FALSE),IF(B23="E+",VLOOKUP(H23,'Tabela %'!$C$198:$E$212,3,FALSE),IF(B23="E-",VLOOKUP(H23,'Tabela %'!$C$213:$E$227,3,FALSE),0)))))))))))))))</f>
        <v>0.18</v>
      </c>
      <c r="F23" s="28">
        <f t="shared" si="2"/>
        <v>0.11</v>
      </c>
      <c r="G23" s="27" t="s">
        <v>453</v>
      </c>
      <c r="H23" s="26" t="str">
        <f>OFFSET(Equipes!D$2,MATCH(G23,Equipes!D$3:D$132,0),1)</f>
        <v>E-</v>
      </c>
      <c r="I23" s="29">
        <f t="shared" ref="I23:K23" si="23">1/D23</f>
        <v>1.408450704</v>
      </c>
      <c r="J23" s="29">
        <f t="shared" si="23"/>
        <v>5.555555556</v>
      </c>
      <c r="K23" s="29">
        <f t="shared" si="23"/>
        <v>9.090909091</v>
      </c>
      <c r="L23" s="26">
        <f>IF(B23="A",VLOOKUP(H23,'Tabela %'!$C$3:$G$17,5,FALSE),IF(B23="A+",VLOOKUP(H23,'Tabela %'!$C$18:$G$32,5,FALSE),IF(B23="A-",VLOOKUP(H23,'Tabela %'!$C$33:$G$47,5,FALSE),IF(B23="B",VLOOKUP(H23,'Tabela %'!$C$48:$G$62,5,FALSE),IF(B23="B+",VLOOKUP(H23,'Tabela %'!$C$63:$G$77,5,FALSE),IF(B23="B-",VLOOKUP(H23,'Tabela %'!$C$78:$G$92,5,FALSE),IF(B23="C",VLOOKUP(H23,'Tabela %'!$C$93:$G$107,5,FALSE),IF(B23="C+",VLOOKUP(H23,'Tabela %'!$C$108:$G$122,5,FALSE),IF(B23="C-",VLOOKUP(H23,'Tabela %'!$C$123:$G$137,5,FALSE),IF(B23="D",VLOOKUP(H23,'Tabela %'!$C$138:$G$152,5,FALSE),IF(B23="D+",VLOOKUP(H23,'Tabela %'!$C$153:$G$167,5,FALSE),IF(B23="D-",VLOOKUP(H23,'Tabela %'!$C$168:$G$182,5,FALSE),IF(B23="E",VLOOKUP(H23,'Tabela %'!$C$183:$G$197,5,FALSE),IF(B23="E+",VLOOKUP(H23,'Tabela %'!$C$198:$G$212,5,FALSE),IF(B23="E-",VLOOKUP(H23,'Tabela %'!$C$213:$G$227,5,FALSE),0)))))))))))))))</f>
        <v>-1.5</v>
      </c>
      <c r="M23" s="26">
        <f t="shared" si="4"/>
        <v>1.5</v>
      </c>
      <c r="N23" s="30"/>
      <c r="O23" s="31"/>
    </row>
    <row r="24" ht="15.75" customHeight="1">
      <c r="B24" s="26" t="str">
        <f>OFFSET(Equipes!D$2,MATCH(C24,Equipes!D$3:D$132,0),1)</f>
        <v>D+</v>
      </c>
      <c r="C24" s="27" t="s">
        <v>447</v>
      </c>
      <c r="D24" s="28">
        <f>IF(B24="A",VLOOKUP(H24,'Tabela %'!$C$3:$D$17,2,FALSE),IF(B24="A+",VLOOKUP(H24,'Tabela %'!$C$18:$D$32,2,FALSE),IF(B24="A-",VLOOKUP(H24,'Tabela %'!$C$33:$D$47,2,FALSE),IF(B24="B",VLOOKUP(H24,'Tabela %'!$C$48:$D$62,2,FALSE),IF(B24="B+",VLOOKUP(H24,'Tabela %'!$C$63:$D$77,2,FALSE),IF(B24="B-",VLOOKUP(H24,'Tabela %'!$C$78:$D$92,2,FALSE),IF(B24="C",VLOOKUP(H24,'Tabela %'!$C$93:$D$107,2,FALSE),IF(B24="C+",VLOOKUP(H24,'Tabela %'!$C$108:$D$122,2,FALSE),IF(B24="C-",VLOOKUP(H24,'Tabela %'!$C$123:$D$137,2,FALSE),IF(B24="D",VLOOKUP(H24,'Tabela %'!$C$138:$D$152,2,FALSE),IF(B24="D+",VLOOKUP(H24,'Tabela %'!$C$153:$D$167,2,FALSE),IF(B24="D-",VLOOKUP(H24,'Tabela %'!$C$168:$D$182,2,FALSE),IF(B24="E",VLOOKUP(H24,'Tabela %'!$C$183:$D$197,2,FALSE),IF(B24="E+",VLOOKUP(H24,'Tabela %'!$C$198:$D$212,2,FALSE),IF(B24="E-",VLOOKUP(H24,'Tabela %'!$C$213:$D$227,2,FALSE),0)))))))))))))))</f>
        <v>0.23</v>
      </c>
      <c r="E24" s="28">
        <f>IF(B24="A",VLOOKUP(H24,'Tabela %'!$C$3:$E$17,3,FALSE),IF(B24="A+",VLOOKUP(H24,'Tabela %'!$C$18:$E$32,3,FALSE),IF(B24="A-",VLOOKUP(H24,'Tabela %'!$C$33:$E$47,3,FALSE),IF(B24="B",VLOOKUP(H24,'Tabela %'!$C$48:$E$62,3,FALSE),IF(B24="B+",VLOOKUP(H24,'Tabela %'!$C$63:$E$77,3,FALSE),IF(B24="B-",VLOOKUP(H24,'Tabela %'!$C$78:$E$92,3,FALSE),IF(B24="C",VLOOKUP(H24,'Tabela %'!$C$93:$E$107,3,FALSE),IF(B24="C+",VLOOKUP(H24,'Tabela %'!$C$108:$E$122,3,FALSE),IF(B24="C-",VLOOKUP(H24,'Tabela %'!$C$123:$E$137,3,FALSE),IF(B24="D",VLOOKUP(H24,'Tabela %'!$C$138:$E$152,3,FALSE),IF(B24="D+",VLOOKUP(H24,'Tabela %'!$C$153:$E$167,3,FALSE),IF(B24="D-",VLOOKUP(H24,'Tabela %'!$C$168:$E$182,3,FALSE),IF(B24="E",VLOOKUP(H24,'Tabela %'!$C$183:$E$197,3,FALSE),IF(B24="E+",VLOOKUP(H24,'Tabela %'!$C$198:$E$212,3,FALSE),IF(B24="E-",VLOOKUP(H24,'Tabela %'!$C$213:$E$227,3,FALSE),0)))))))))))))))</f>
        <v>0.25</v>
      </c>
      <c r="F24" s="28">
        <f t="shared" si="2"/>
        <v>0.52</v>
      </c>
      <c r="G24" s="27" t="s">
        <v>444</v>
      </c>
      <c r="H24" s="26" t="str">
        <f>OFFSET(Equipes!D$2,MATCH(G24,Equipes!D$3:D$132,0),1)</f>
        <v>C+</v>
      </c>
      <c r="I24" s="29">
        <f t="shared" ref="I24:K24" si="24">1/D24</f>
        <v>4.347826087</v>
      </c>
      <c r="J24" s="29">
        <f t="shared" si="24"/>
        <v>4</v>
      </c>
      <c r="K24" s="29">
        <f t="shared" si="24"/>
        <v>1.923076923</v>
      </c>
      <c r="L24" s="26">
        <f>IF(B24="A",VLOOKUP(H24,'Tabela %'!$C$3:$G$17,5,FALSE),IF(B24="A+",VLOOKUP(H24,'Tabela %'!$C$18:$G$32,5,FALSE),IF(B24="A-",VLOOKUP(H24,'Tabela %'!$C$33:$G$47,5,FALSE),IF(B24="B",VLOOKUP(H24,'Tabela %'!$C$48:$G$62,5,FALSE),IF(B24="B+",VLOOKUP(H24,'Tabela %'!$C$63:$G$77,5,FALSE),IF(B24="B-",VLOOKUP(H24,'Tabela %'!$C$78:$G$92,5,FALSE),IF(B24="C",VLOOKUP(H24,'Tabela %'!$C$93:$G$107,5,FALSE),IF(B24="C+",VLOOKUP(H24,'Tabela %'!$C$108:$G$122,5,FALSE),IF(B24="C-",VLOOKUP(H24,'Tabela %'!$C$123:$G$137,5,FALSE),IF(B24="D",VLOOKUP(H24,'Tabela %'!$C$138:$G$152,5,FALSE),IF(B24="D+",VLOOKUP(H24,'Tabela %'!$C$153:$G$167,5,FALSE),IF(B24="D-",VLOOKUP(H24,'Tabela %'!$C$168:$G$182,5,FALSE),IF(B24="E",VLOOKUP(H24,'Tabela %'!$C$183:$G$197,5,FALSE),IF(B24="E+",VLOOKUP(H24,'Tabela %'!$C$198:$G$212,5,FALSE),IF(B24="E-",VLOOKUP(H24,'Tabela %'!$C$213:$G$227,5,FALSE),0)))))))))))))))</f>
        <v>0.5</v>
      </c>
      <c r="M24" s="26">
        <f t="shared" si="4"/>
        <v>-0.5</v>
      </c>
      <c r="N24" s="30"/>
      <c r="O24" s="31"/>
    </row>
    <row r="25" ht="15.75" customHeight="1">
      <c r="B25" s="26" t="str">
        <f>OFFSET(Equipes!D$2,MATCH(C25,Equipes!D$3:D$132,0),1)</f>
        <v>D+</v>
      </c>
      <c r="C25" s="27" t="s">
        <v>457</v>
      </c>
      <c r="D25" s="28">
        <f>IF(B25="A",VLOOKUP(H25,'Tabela %'!$C$3:$D$17,2,FALSE),IF(B25="A+",VLOOKUP(H25,'Tabela %'!$C$18:$D$32,2,FALSE),IF(B25="A-",VLOOKUP(H25,'Tabela %'!$C$33:$D$47,2,FALSE),IF(B25="B",VLOOKUP(H25,'Tabela %'!$C$48:$D$62,2,FALSE),IF(B25="B+",VLOOKUP(H25,'Tabela %'!$C$63:$D$77,2,FALSE),IF(B25="B-",VLOOKUP(H25,'Tabela %'!$C$78:$D$92,2,FALSE),IF(B25="C",VLOOKUP(H25,'Tabela %'!$C$93:$D$107,2,FALSE),IF(B25="C+",VLOOKUP(H25,'Tabela %'!$C$108:$D$122,2,FALSE),IF(B25="C-",VLOOKUP(H25,'Tabela %'!$C$123:$D$137,2,FALSE),IF(B25="D",VLOOKUP(H25,'Tabela %'!$C$138:$D$152,2,FALSE),IF(B25="D+",VLOOKUP(H25,'Tabela %'!$C$153:$D$167,2,FALSE),IF(B25="D-",VLOOKUP(H25,'Tabela %'!$C$168:$D$182,2,FALSE),IF(B25="E",VLOOKUP(H25,'Tabela %'!$C$183:$D$197,2,FALSE),IF(B25="E+",VLOOKUP(H25,'Tabela %'!$C$198:$D$212,2,FALSE),IF(B25="E-",VLOOKUP(H25,'Tabela %'!$C$213:$D$227,2,FALSE),0)))))))))))))))</f>
        <v>0.35</v>
      </c>
      <c r="E25" s="28">
        <f>IF(B25="A",VLOOKUP(H25,'Tabela %'!$C$3:$E$17,3,FALSE),IF(B25="A+",VLOOKUP(H25,'Tabela %'!$C$18:$E$32,3,FALSE),IF(B25="A-",VLOOKUP(H25,'Tabela %'!$C$33:$E$47,3,FALSE),IF(B25="B",VLOOKUP(H25,'Tabela %'!$C$48:$E$62,3,FALSE),IF(B25="B+",VLOOKUP(H25,'Tabela %'!$C$63:$E$77,3,FALSE),IF(B25="B-",VLOOKUP(H25,'Tabela %'!$C$78:$E$92,3,FALSE),IF(B25="C",VLOOKUP(H25,'Tabela %'!$C$93:$E$107,3,FALSE),IF(B25="C+",VLOOKUP(H25,'Tabela %'!$C$108:$E$122,3,FALSE),IF(B25="C-",VLOOKUP(H25,'Tabela %'!$C$123:$E$137,3,FALSE),IF(B25="D",VLOOKUP(H25,'Tabela %'!$C$138:$E$152,3,FALSE),IF(B25="D+",VLOOKUP(H25,'Tabela %'!$C$153:$E$167,3,FALSE),IF(B25="D-",VLOOKUP(H25,'Tabela %'!$C$168:$E$182,3,FALSE),IF(B25="E",VLOOKUP(H25,'Tabela %'!$C$183:$E$197,3,FALSE),IF(B25="E+",VLOOKUP(H25,'Tabela %'!$C$198:$E$212,3,FALSE),IF(B25="E-",VLOOKUP(H25,'Tabela %'!$C$213:$E$227,3,FALSE),0)))))))))))))))</f>
        <v>0.3</v>
      </c>
      <c r="F25" s="28">
        <f t="shared" si="2"/>
        <v>0.35</v>
      </c>
      <c r="G25" s="27" t="s">
        <v>469</v>
      </c>
      <c r="H25" s="26" t="str">
        <f>OFFSET(Equipes!D$2,MATCH(G25,Equipes!D$3:D$132,0),1)</f>
        <v>D+</v>
      </c>
      <c r="I25" s="29">
        <f t="shared" ref="I25:K25" si="25">1/D25</f>
        <v>2.857142857</v>
      </c>
      <c r="J25" s="29">
        <f t="shared" si="25"/>
        <v>3.333333333</v>
      </c>
      <c r="K25" s="29">
        <f t="shared" si="25"/>
        <v>2.857142857</v>
      </c>
      <c r="L25" s="26">
        <f>IF(B25="A",VLOOKUP(H25,'Tabela %'!$C$3:$G$17,5,FALSE),IF(B25="A+",VLOOKUP(H25,'Tabela %'!$C$18:$G$32,5,FALSE),IF(B25="A-",VLOOKUP(H25,'Tabela %'!$C$33:$G$47,5,FALSE),IF(B25="B",VLOOKUP(H25,'Tabela %'!$C$48:$G$62,5,FALSE),IF(B25="B+",VLOOKUP(H25,'Tabela %'!$C$63:$G$77,5,FALSE),IF(B25="B-",VLOOKUP(H25,'Tabela %'!$C$78:$G$92,5,FALSE),IF(B25="C",VLOOKUP(H25,'Tabela %'!$C$93:$G$107,5,FALSE),IF(B25="C+",VLOOKUP(H25,'Tabela %'!$C$108:$G$122,5,FALSE),IF(B25="C-",VLOOKUP(H25,'Tabela %'!$C$123:$G$137,5,FALSE),IF(B25="D",VLOOKUP(H25,'Tabela %'!$C$138:$G$152,5,FALSE),IF(B25="D+",VLOOKUP(H25,'Tabela %'!$C$153:$G$167,5,FALSE),IF(B25="D-",VLOOKUP(H25,'Tabela %'!$C$168:$G$182,5,FALSE),IF(B25="E",VLOOKUP(H25,'Tabela %'!$C$183:$G$197,5,FALSE),IF(B25="E+",VLOOKUP(H25,'Tabela %'!$C$198:$G$212,5,FALSE),IF(B25="E-",VLOOKUP(H25,'Tabela %'!$C$213:$G$227,5,FALSE),0)))))))))))))))</f>
        <v>0</v>
      </c>
      <c r="M25" s="26">
        <f t="shared" si="4"/>
        <v>0</v>
      </c>
      <c r="N25" s="30"/>
      <c r="O25" s="31"/>
    </row>
    <row r="26" ht="15.75" customHeight="1">
      <c r="B26" s="26" t="str">
        <f>OFFSET(Equipes!D$2,MATCH(C26,Equipes!D$3:D$132,0),1)</f>
        <v>D-</v>
      </c>
      <c r="C26" s="27" t="s">
        <v>466</v>
      </c>
      <c r="D26" s="28">
        <f>IF(B26="A",VLOOKUP(H26,'Tabela %'!$C$3:$D$17,2,FALSE),IF(B26="A+",VLOOKUP(H26,'Tabela %'!$C$18:$D$32,2,FALSE),IF(B26="A-",VLOOKUP(H26,'Tabela %'!$C$33:$D$47,2,FALSE),IF(B26="B",VLOOKUP(H26,'Tabela %'!$C$48:$D$62,2,FALSE),IF(B26="B+",VLOOKUP(H26,'Tabela %'!$C$63:$D$77,2,FALSE),IF(B26="B-",VLOOKUP(H26,'Tabela %'!$C$78:$D$92,2,FALSE),IF(B26="C",VLOOKUP(H26,'Tabela %'!$C$93:$D$107,2,FALSE),IF(B26="C+",VLOOKUP(H26,'Tabela %'!$C$108:$D$122,2,FALSE),IF(B26="C-",VLOOKUP(H26,'Tabela %'!$C$123:$D$137,2,FALSE),IF(B26="D",VLOOKUP(H26,'Tabela %'!$C$138:$D$152,2,FALSE),IF(B26="D+",VLOOKUP(H26,'Tabela %'!$C$153:$D$167,2,FALSE),IF(B26="D-",VLOOKUP(H26,'Tabela %'!$C$168:$D$182,2,FALSE),IF(B26="E",VLOOKUP(H26,'Tabela %'!$C$183:$D$197,2,FALSE),IF(B26="E+",VLOOKUP(H26,'Tabela %'!$C$198:$D$212,2,FALSE),IF(B26="E-",VLOOKUP(H26,'Tabela %'!$C$213:$D$227,2,FALSE),0)))))))))))))))</f>
        <v>0.23</v>
      </c>
      <c r="E26" s="28">
        <f>IF(B26="A",VLOOKUP(H26,'Tabela %'!$C$3:$E$17,3,FALSE),IF(B26="A+",VLOOKUP(H26,'Tabela %'!$C$18:$E$32,3,FALSE),IF(B26="A-",VLOOKUP(H26,'Tabela %'!$C$33:$E$47,3,FALSE),IF(B26="B",VLOOKUP(H26,'Tabela %'!$C$48:$E$62,3,FALSE),IF(B26="B+",VLOOKUP(H26,'Tabela %'!$C$63:$E$77,3,FALSE),IF(B26="B-",VLOOKUP(H26,'Tabela %'!$C$78:$E$92,3,FALSE),IF(B26="C",VLOOKUP(H26,'Tabela %'!$C$93:$E$107,3,FALSE),IF(B26="C+",VLOOKUP(H26,'Tabela %'!$C$108:$E$122,3,FALSE),IF(B26="C-",VLOOKUP(H26,'Tabela %'!$C$123:$E$137,3,FALSE),IF(B26="D",VLOOKUP(H26,'Tabela %'!$C$138:$E$152,3,FALSE),IF(B26="D+",VLOOKUP(H26,'Tabela %'!$C$153:$E$167,3,FALSE),IF(B26="D-",VLOOKUP(H26,'Tabela %'!$C$168:$E$182,3,FALSE),IF(B26="E",VLOOKUP(H26,'Tabela %'!$C$183:$E$197,3,FALSE),IF(B26="E+",VLOOKUP(H26,'Tabela %'!$C$198:$E$212,3,FALSE),IF(B26="E-",VLOOKUP(H26,'Tabela %'!$C$213:$E$227,3,FALSE),0)))))))))))))))</f>
        <v>0.25</v>
      </c>
      <c r="F26" s="28">
        <f t="shared" si="2"/>
        <v>0.52</v>
      </c>
      <c r="G26" s="27" t="s">
        <v>462</v>
      </c>
      <c r="H26" s="26" t="str">
        <f>OFFSET(Equipes!D$2,MATCH(G26,Equipes!D$3:D$132,0),1)</f>
        <v>C-</v>
      </c>
      <c r="I26" s="29">
        <f t="shared" ref="I26:K26" si="26">1/D26</f>
        <v>4.347826087</v>
      </c>
      <c r="J26" s="29">
        <f t="shared" si="26"/>
        <v>4</v>
      </c>
      <c r="K26" s="29">
        <f t="shared" si="26"/>
        <v>1.923076923</v>
      </c>
      <c r="L26" s="26">
        <f>IF(B26="A",VLOOKUP(H26,'Tabela %'!$C$3:$G$17,5,FALSE),IF(B26="A+",VLOOKUP(H26,'Tabela %'!$C$18:$G$32,5,FALSE),IF(B26="A-",VLOOKUP(H26,'Tabela %'!$C$33:$G$47,5,FALSE),IF(B26="B",VLOOKUP(H26,'Tabela %'!$C$48:$G$62,5,FALSE),IF(B26="B+",VLOOKUP(H26,'Tabela %'!$C$63:$G$77,5,FALSE),IF(B26="B-",VLOOKUP(H26,'Tabela %'!$C$78:$G$92,5,FALSE),IF(B26="C",VLOOKUP(H26,'Tabela %'!$C$93:$G$107,5,FALSE),IF(B26="C+",VLOOKUP(H26,'Tabela %'!$C$108:$G$122,5,FALSE),IF(B26="C-",VLOOKUP(H26,'Tabela %'!$C$123:$G$137,5,FALSE),IF(B26="D",VLOOKUP(H26,'Tabela %'!$C$138:$G$152,5,FALSE),IF(B26="D+",VLOOKUP(H26,'Tabela %'!$C$153:$G$167,5,FALSE),IF(B26="D-",VLOOKUP(H26,'Tabela %'!$C$168:$G$182,5,FALSE),IF(B26="E",VLOOKUP(H26,'Tabela %'!$C$183:$G$197,5,FALSE),IF(B26="E+",VLOOKUP(H26,'Tabela %'!$C$198:$G$212,5,FALSE),IF(B26="E-",VLOOKUP(H26,'Tabela %'!$C$213:$G$227,5,FALSE),0)))))))))))))))</f>
        <v>0.5</v>
      </c>
      <c r="M26" s="26">
        <f t="shared" si="4"/>
        <v>-0.5</v>
      </c>
      <c r="N26" s="30"/>
      <c r="O26" s="31"/>
    </row>
    <row r="27" ht="15.75" customHeight="1">
      <c r="B27" s="26" t="str">
        <f>OFFSET(Equipes!D$2,MATCH(C27,Equipes!D$3:D$132,0),1)</f>
        <v>C</v>
      </c>
      <c r="C27" s="27" t="s">
        <v>522</v>
      </c>
      <c r="D27" s="28">
        <f>IF(B27="A",VLOOKUP(H27,'Tabela %'!$C$3:$D$17,2,FALSE),IF(B27="A+",VLOOKUP(H27,'Tabela %'!$C$18:$D$32,2,FALSE),IF(B27="A-",VLOOKUP(H27,'Tabela %'!$C$33:$D$47,2,FALSE),IF(B27="B",VLOOKUP(H27,'Tabela %'!$C$48:$D$62,2,FALSE),IF(B27="B+",VLOOKUP(H27,'Tabela %'!$C$63:$D$77,2,FALSE),IF(B27="B-",VLOOKUP(H27,'Tabela %'!$C$78:$D$92,2,FALSE),IF(B27="C",VLOOKUP(H27,'Tabela %'!$C$93:$D$107,2,FALSE),IF(B27="C+",VLOOKUP(H27,'Tabela %'!$C$108:$D$122,2,FALSE),IF(B27="C-",VLOOKUP(H27,'Tabela %'!$C$123:$D$137,2,FALSE),IF(B27="D",VLOOKUP(H27,'Tabela %'!$C$138:$D$152,2,FALSE),IF(B27="D+",VLOOKUP(H27,'Tabela %'!$C$153:$D$167,2,FALSE),IF(B27="D-",VLOOKUP(H27,'Tabela %'!$C$168:$D$182,2,FALSE),IF(B27="E",VLOOKUP(H27,'Tabela %'!$C$183:$D$197,2,FALSE),IF(B27="E+",VLOOKUP(H27,'Tabela %'!$C$198:$D$212,2,FALSE),IF(B27="E-",VLOOKUP(H27,'Tabela %'!$C$213:$D$227,2,FALSE),0)))))))))))))))</f>
        <v>0.56</v>
      </c>
      <c r="E27" s="28">
        <f>IF(B27="A",VLOOKUP(H27,'Tabela %'!$C$3:$E$17,3,FALSE),IF(B27="A+",VLOOKUP(H27,'Tabela %'!$C$18:$E$32,3,FALSE),IF(B27="A-",VLOOKUP(H27,'Tabela %'!$C$33:$E$47,3,FALSE),IF(B27="B",VLOOKUP(H27,'Tabela %'!$C$48:$E$62,3,FALSE),IF(B27="B+",VLOOKUP(H27,'Tabela %'!$C$63:$E$77,3,FALSE),IF(B27="B-",VLOOKUP(H27,'Tabela %'!$C$78:$E$92,3,FALSE),IF(B27="C",VLOOKUP(H27,'Tabela %'!$C$93:$E$107,3,FALSE),IF(B27="C+",VLOOKUP(H27,'Tabela %'!$C$108:$E$122,3,FALSE),IF(B27="C-",VLOOKUP(H27,'Tabela %'!$C$123:$E$137,3,FALSE),IF(B27="D",VLOOKUP(H27,'Tabela %'!$C$138:$E$152,3,FALSE),IF(B27="D+",VLOOKUP(H27,'Tabela %'!$C$153:$E$167,3,FALSE),IF(B27="D-",VLOOKUP(H27,'Tabela %'!$C$168:$E$182,3,FALSE),IF(B27="E",VLOOKUP(H27,'Tabela %'!$C$183:$E$197,3,FALSE),IF(B27="E+",VLOOKUP(H27,'Tabela %'!$C$198:$E$212,3,FALSE),IF(B27="E-",VLOOKUP(H27,'Tabela %'!$C$213:$E$227,3,FALSE),0)))))))))))))))</f>
        <v>0.24</v>
      </c>
      <c r="F27" s="28">
        <f t="shared" si="2"/>
        <v>0.2</v>
      </c>
      <c r="G27" s="27" t="s">
        <v>533</v>
      </c>
      <c r="H27" s="26" t="str">
        <f>OFFSET(Equipes!D$2,MATCH(G27,Equipes!D$3:D$132,0),1)</f>
        <v>D-</v>
      </c>
      <c r="I27" s="29">
        <f t="shared" ref="I27:K27" si="27">1/D27</f>
        <v>1.785714286</v>
      </c>
      <c r="J27" s="29">
        <f t="shared" si="27"/>
        <v>4.166666667</v>
      </c>
      <c r="K27" s="29">
        <f t="shared" si="27"/>
        <v>5</v>
      </c>
      <c r="L27" s="26">
        <f>IF(B27="A",VLOOKUP(H27,'Tabela %'!$C$3:$G$17,5,FALSE),IF(B27="A+",VLOOKUP(H27,'Tabela %'!$C$18:$G$32,5,FALSE),IF(B27="A-",VLOOKUP(H27,'Tabela %'!$C$33:$G$47,5,FALSE),IF(B27="B",VLOOKUP(H27,'Tabela %'!$C$48:$G$62,5,FALSE),IF(B27="B+",VLOOKUP(H27,'Tabela %'!$C$63:$G$77,5,FALSE),IF(B27="B-",VLOOKUP(H27,'Tabela %'!$C$78:$G$92,5,FALSE),IF(B27="C",VLOOKUP(H27,'Tabela %'!$C$93:$G$107,5,FALSE),IF(B27="C+",VLOOKUP(H27,'Tabela %'!$C$108:$G$122,5,FALSE),IF(B27="C-",VLOOKUP(H27,'Tabela %'!$C$123:$G$137,5,FALSE),IF(B27="D",VLOOKUP(H27,'Tabela %'!$C$138:$G$152,5,FALSE),IF(B27="D+",VLOOKUP(H27,'Tabela %'!$C$153:$G$167,5,FALSE),IF(B27="D-",VLOOKUP(H27,'Tabela %'!$C$168:$G$182,5,FALSE),IF(B27="E",VLOOKUP(H27,'Tabela %'!$C$183:$G$197,5,FALSE),IF(B27="E+",VLOOKUP(H27,'Tabela %'!$C$198:$G$212,5,FALSE),IF(B27="E-",VLOOKUP(H27,'Tabela %'!$C$213:$G$227,5,FALSE),0)))))))))))))))</f>
        <v>-0.75</v>
      </c>
      <c r="M27" s="26">
        <f t="shared" si="4"/>
        <v>0.75</v>
      </c>
      <c r="N27" s="30"/>
      <c r="O27" s="31"/>
    </row>
    <row r="28" ht="15.75" customHeight="1">
      <c r="B28" s="26" t="str">
        <f>OFFSET(Equipes!D$2,MATCH(C28,Equipes!D$3:D$132,0),1)</f>
        <v>C</v>
      </c>
      <c r="C28" s="27" t="s">
        <v>530</v>
      </c>
      <c r="D28" s="28">
        <f>IF(B28="A",VLOOKUP(H28,'Tabela %'!$C$3:$D$17,2,FALSE),IF(B28="A+",VLOOKUP(H28,'Tabela %'!$C$18:$D$32,2,FALSE),IF(B28="A-",VLOOKUP(H28,'Tabela %'!$C$33:$D$47,2,FALSE),IF(B28="B",VLOOKUP(H28,'Tabela %'!$C$48:$D$62,2,FALSE),IF(B28="B+",VLOOKUP(H28,'Tabela %'!$C$63:$D$77,2,FALSE),IF(B28="B-",VLOOKUP(H28,'Tabela %'!$C$78:$D$92,2,FALSE),IF(B28="C",VLOOKUP(H28,'Tabela %'!$C$93:$D$107,2,FALSE),IF(B28="C+",VLOOKUP(H28,'Tabela %'!$C$108:$D$122,2,FALSE),IF(B28="C-",VLOOKUP(H28,'Tabela %'!$C$123:$D$137,2,FALSE),IF(B28="D",VLOOKUP(H28,'Tabela %'!$C$138:$D$152,2,FALSE),IF(B28="D+",VLOOKUP(H28,'Tabela %'!$C$153:$D$167,2,FALSE),IF(B28="D-",VLOOKUP(H28,'Tabela %'!$C$168:$D$182,2,FALSE),IF(B28="E",VLOOKUP(H28,'Tabela %'!$C$183:$D$197,2,FALSE),IF(B28="E+",VLOOKUP(H28,'Tabela %'!$C$198:$D$212,2,FALSE),IF(B28="E-",VLOOKUP(H28,'Tabela %'!$C$213:$D$227,2,FALSE),0)))))))))))))))</f>
        <v>0.52</v>
      </c>
      <c r="E28" s="28">
        <f>IF(B28="A",VLOOKUP(H28,'Tabela %'!$C$3:$E$17,3,FALSE),IF(B28="A+",VLOOKUP(H28,'Tabela %'!$C$18:$E$32,3,FALSE),IF(B28="A-",VLOOKUP(H28,'Tabela %'!$C$33:$E$47,3,FALSE),IF(B28="B",VLOOKUP(H28,'Tabela %'!$C$48:$E$62,3,FALSE),IF(B28="B+",VLOOKUP(H28,'Tabela %'!$C$63:$E$77,3,FALSE),IF(B28="B-",VLOOKUP(H28,'Tabela %'!$C$78:$E$92,3,FALSE),IF(B28="C",VLOOKUP(H28,'Tabela %'!$C$93:$E$107,3,FALSE),IF(B28="C+",VLOOKUP(H28,'Tabela %'!$C$108:$E$122,3,FALSE),IF(B28="C-",VLOOKUP(H28,'Tabela %'!$C$123:$E$137,3,FALSE),IF(B28="D",VLOOKUP(H28,'Tabela %'!$C$138:$E$152,3,FALSE),IF(B28="D+",VLOOKUP(H28,'Tabela %'!$C$153:$E$167,3,FALSE),IF(B28="D-",VLOOKUP(H28,'Tabela %'!$C$168:$E$182,3,FALSE),IF(B28="E",VLOOKUP(H28,'Tabela %'!$C$183:$E$197,3,FALSE),IF(B28="E+",VLOOKUP(H28,'Tabela %'!$C$198:$E$212,3,FALSE),IF(B28="E-",VLOOKUP(H28,'Tabela %'!$C$213:$E$227,3,FALSE),0)))))))))))))))</f>
        <v>0.25</v>
      </c>
      <c r="F28" s="28">
        <f t="shared" si="2"/>
        <v>0.23</v>
      </c>
      <c r="G28" s="27" t="s">
        <v>527</v>
      </c>
      <c r="H28" s="26" t="str">
        <f>OFFSET(Equipes!D$2,MATCH(G28,Equipes!D$3:D$132,0),1)</f>
        <v>D</v>
      </c>
      <c r="I28" s="29">
        <f t="shared" ref="I28:K28" si="28">1/D28</f>
        <v>1.923076923</v>
      </c>
      <c r="J28" s="29">
        <f t="shared" si="28"/>
        <v>4</v>
      </c>
      <c r="K28" s="29">
        <f t="shared" si="28"/>
        <v>4.347826087</v>
      </c>
      <c r="L28" s="26">
        <f>IF(B28="A",VLOOKUP(H28,'Tabela %'!$C$3:$G$17,5,FALSE),IF(B28="A+",VLOOKUP(H28,'Tabela %'!$C$18:$G$32,5,FALSE),IF(B28="A-",VLOOKUP(H28,'Tabela %'!$C$33:$G$47,5,FALSE),IF(B28="B",VLOOKUP(H28,'Tabela %'!$C$48:$G$62,5,FALSE),IF(B28="B+",VLOOKUP(H28,'Tabela %'!$C$63:$G$77,5,FALSE),IF(B28="B-",VLOOKUP(H28,'Tabela %'!$C$78:$G$92,5,FALSE),IF(B28="C",VLOOKUP(H28,'Tabela %'!$C$93:$G$107,5,FALSE),IF(B28="C+",VLOOKUP(H28,'Tabela %'!$C$108:$G$122,5,FALSE),IF(B28="C-",VLOOKUP(H28,'Tabela %'!$C$123:$G$137,5,FALSE),IF(B28="D",VLOOKUP(H28,'Tabela %'!$C$138:$G$152,5,FALSE),IF(B28="D+",VLOOKUP(H28,'Tabela %'!$C$153:$G$167,5,FALSE),IF(B28="D-",VLOOKUP(H28,'Tabela %'!$C$168:$G$182,5,FALSE),IF(B28="E",VLOOKUP(H28,'Tabela %'!$C$183:$G$197,5,FALSE),IF(B28="E+",VLOOKUP(H28,'Tabela %'!$C$198:$G$212,5,FALSE),IF(B28="E-",VLOOKUP(H28,'Tabela %'!$C$213:$G$227,5,FALSE),0)))))))))))))))</f>
        <v>-0.5</v>
      </c>
      <c r="M28" s="26">
        <f t="shared" si="4"/>
        <v>0.5</v>
      </c>
      <c r="N28" s="30"/>
      <c r="O28" s="3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